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lle\Desktop\RUSA\"/>
    </mc:Choice>
  </mc:AlternateContent>
  <bookViews>
    <workbookView xWindow="0" yWindow="0" windowWidth="28800" windowHeight="12435" activeTab="2"/>
  </bookViews>
  <sheets>
    <sheet name="Feuil2" sheetId="2" r:id="rId1"/>
    <sheet name="Feuil3" sheetId="3" r:id="rId2"/>
    <sheet name="Feuil1" sheetId="1" r:id="rId3"/>
  </sheets>
  <calcPr calcId="152511"/>
</workbook>
</file>

<file path=xl/calcChain.xml><?xml version="1.0" encoding="utf-8"?>
<calcChain xmlns="http://schemas.openxmlformats.org/spreadsheetml/2006/main">
  <c r="H64" i="1" l="1"/>
  <c r="H63" i="1"/>
  <c r="H62" i="1"/>
  <c r="H53" i="1"/>
  <c r="H52" i="1"/>
  <c r="H51" i="1"/>
  <c r="H50" i="1"/>
  <c r="H46" i="1"/>
  <c r="H45" i="1"/>
  <c r="H44" i="1"/>
  <c r="H24" i="1"/>
  <c r="H23" i="1"/>
  <c r="H22" i="1"/>
  <c r="H21" i="1"/>
  <c r="H48" i="1" l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1" i="1"/>
  <c r="H60" i="1"/>
  <c r="H59" i="1"/>
  <c r="H58" i="1"/>
  <c r="H57" i="1"/>
  <c r="H56" i="1"/>
  <c r="H54" i="1"/>
  <c r="H49" i="1"/>
  <c r="H43" i="1"/>
  <c r="H42" i="1"/>
  <c r="H40" i="1"/>
  <c r="H39" i="1" l="1"/>
  <c r="H38" i="1"/>
  <c r="H37" i="1"/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H15" i="1"/>
  <c r="I15" i="1" s="1"/>
  <c r="H16" i="1"/>
  <c r="H17" i="1"/>
  <c r="H18" i="1"/>
  <c r="H19" i="1"/>
  <c r="H20" i="1"/>
  <c r="H26" i="1"/>
  <c r="H27" i="1"/>
  <c r="H28" i="1"/>
  <c r="H29" i="1"/>
  <c r="H31" i="1"/>
  <c r="H32" i="1"/>
  <c r="H33" i="1"/>
  <c r="H34" i="1"/>
  <c r="H35" i="1"/>
  <c r="H36" i="1"/>
  <c r="J16" i="1"/>
  <c r="J17" i="1"/>
  <c r="J15" i="1"/>
  <c r="G26" i="1" l="1"/>
  <c r="G27" i="1" s="1"/>
  <c r="G28" i="1" s="1"/>
  <c r="I16" i="1"/>
  <c r="I17" i="1" s="1"/>
  <c r="I18" i="1" s="1"/>
  <c r="I19" i="1" s="1"/>
  <c r="I20" i="1" s="1"/>
  <c r="I21" i="1" s="1"/>
  <c r="I22" i="1" s="1"/>
  <c r="I23" i="1" s="1"/>
  <c r="I24" i="1" s="1"/>
  <c r="G29" i="1" l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2" i="1" s="1"/>
  <c r="G43" i="1" s="1"/>
  <c r="G44" i="1" s="1"/>
  <c r="G45" i="1" s="1"/>
  <c r="G46" i="1" s="1"/>
  <c r="L24" i="1" l="1"/>
  <c r="J25" i="1"/>
  <c r="I26" i="1"/>
  <c r="I27" i="1" s="1"/>
  <c r="I28" i="1" s="1"/>
  <c r="I29" i="1" l="1"/>
  <c r="L29" i="1" s="1"/>
  <c r="G48" i="1"/>
  <c r="G49" i="1" s="1"/>
  <c r="I31" i="1" l="1"/>
  <c r="I32" i="1" s="1"/>
  <c r="I33" i="1" s="1"/>
  <c r="I34" i="1" s="1"/>
  <c r="I35" i="1" s="1"/>
  <c r="I36" i="1" s="1"/>
  <c r="I37" i="1" s="1"/>
  <c r="I38" i="1" s="1"/>
  <c r="I39" i="1" s="1"/>
  <c r="I40" i="1" s="1"/>
  <c r="I42" i="1" s="1"/>
  <c r="I43" i="1" s="1"/>
  <c r="I44" i="1" s="1"/>
  <c r="I45" i="1" s="1"/>
  <c r="I46" i="1" s="1"/>
  <c r="G50" i="1"/>
  <c r="G51" i="1" s="1"/>
  <c r="G52" i="1" s="1"/>
  <c r="G53" i="1" s="1"/>
  <c r="G54" i="1" s="1"/>
  <c r="G56" i="1" s="1"/>
  <c r="G57" i="1" s="1"/>
  <c r="G58" i="1" s="1"/>
  <c r="G59" i="1" s="1"/>
  <c r="G60" i="1" s="1"/>
  <c r="G61" i="1" s="1"/>
  <c r="J30" i="1"/>
  <c r="G62" i="1" l="1"/>
  <c r="G63" i="1" s="1"/>
  <c r="G64" i="1" s="1"/>
  <c r="G65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J41" i="1"/>
  <c r="L46" i="1" s="1"/>
  <c r="L40" i="1"/>
  <c r="I48" i="1"/>
  <c r="I49" i="1" s="1"/>
  <c r="I50" i="1" s="1"/>
  <c r="I51" i="1" s="1"/>
  <c r="I52" i="1" s="1"/>
  <c r="I53" i="1" s="1"/>
  <c r="I54" i="1" s="1"/>
  <c r="J47" i="1"/>
  <c r="I56" i="1" l="1"/>
  <c r="I57" i="1" s="1"/>
  <c r="I58" i="1" s="1"/>
  <c r="I59" i="1" s="1"/>
  <c r="I60" i="1" s="1"/>
  <c r="I61" i="1" s="1"/>
  <c r="I62" i="1" l="1"/>
  <c r="I63" i="1" s="1"/>
  <c r="I64" i="1" s="1"/>
  <c r="I65" i="1" s="1"/>
  <c r="L54" i="1"/>
  <c r="J55" i="1"/>
  <c r="I67" i="1" l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J66" i="1"/>
  <c r="L65" i="1"/>
  <c r="L83" i="1" l="1"/>
</calcChain>
</file>

<file path=xl/comments1.xml><?xml version="1.0" encoding="utf-8"?>
<comments xmlns="http://schemas.openxmlformats.org/spreadsheetml/2006/main">
  <authors>
    <author>guerard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0" authorId="0" shapeId="0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<sst xmlns="http://schemas.openxmlformats.org/spreadsheetml/2006/main" count="259" uniqueCount="128">
  <si>
    <t>Adresse</t>
  </si>
  <si>
    <t>Localités traversées
ou lieu dit</t>
  </si>
  <si>
    <t>N° route
au départ</t>
  </si>
  <si>
    <t>Vitesse
Km/h</t>
  </si>
  <si>
    <t>Distance</t>
  </si>
  <si>
    <t>Partielle</t>
  </si>
  <si>
    <t>Cumul</t>
  </si>
  <si>
    <t>Cartes "IGN" ou "Michelin" utilisées</t>
  </si>
  <si>
    <t>Temps
mis</t>
  </si>
  <si>
    <t>Horaire</t>
  </si>
  <si>
    <t>Arrivée</t>
  </si>
  <si>
    <t>Départ</t>
  </si>
  <si>
    <t>Temps
arrêt</t>
  </si>
  <si>
    <t>Temps
étape</t>
  </si>
  <si>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</si>
  <si>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Indications</t>
  </si>
  <si>
    <t>Téléphone: 1-614-565-3483 (mobile)</t>
  </si>
  <si>
    <t>E-mail: prozelle@gmail.com</t>
  </si>
  <si>
    <t>Lieu du départ: Tavares</t>
  </si>
  <si>
    <t>PRENOM: PAUL</t>
  </si>
  <si>
    <t>Responsable NOM: ROZELLE</t>
  </si>
  <si>
    <t>Comté</t>
  </si>
  <si>
    <t>Lake</t>
  </si>
  <si>
    <t>Tavares</t>
  </si>
  <si>
    <t>Fin d'homologation:</t>
  </si>
  <si>
    <t>Présentation d'un brevet AUDAX CYCLOTOURISTE de</t>
  </si>
  <si>
    <t>1300 Friendly Way S, St Petersburg, Florida UNITED STATES</t>
  </si>
  <si>
    <t>Club organisateur:  C. FLA. RANDONNEURS</t>
  </si>
  <si>
    <t>N° affiliation: 3328</t>
  </si>
  <si>
    <t>Altoona</t>
  </si>
  <si>
    <t>Astor</t>
  </si>
  <si>
    <t>Bunnell</t>
  </si>
  <si>
    <t>Ormond Beach</t>
  </si>
  <si>
    <t>Seville</t>
  </si>
  <si>
    <t>Astor Park</t>
  </si>
  <si>
    <t>Camp Ocala</t>
  </si>
  <si>
    <t>Umatilla</t>
  </si>
  <si>
    <t>Volusia</t>
  </si>
  <si>
    <t>Flagler</t>
  </si>
  <si>
    <t>Eustis</t>
  </si>
  <si>
    <t>Butler Groves</t>
  </si>
  <si>
    <t>Pierson</t>
  </si>
  <si>
    <t>Dupont</t>
  </si>
  <si>
    <t>Flagler Beach</t>
  </si>
  <si>
    <t>Korona</t>
  </si>
  <si>
    <t>Kangaroo Express</t>
  </si>
  <si>
    <t>42404 SR 19</t>
  </si>
  <si>
    <t xml:space="preserve">Altoona, FL </t>
  </si>
  <si>
    <t>Tel: 1-352-669-3233</t>
  </si>
  <si>
    <t>Astor (outbound)</t>
  </si>
  <si>
    <t>Sparky's Place</t>
  </si>
  <si>
    <t>24646 SR 40</t>
  </si>
  <si>
    <t>Altoona, FL</t>
  </si>
  <si>
    <t>Tel: 1-352-759-3551</t>
  </si>
  <si>
    <t>Cody's Corner Country Store</t>
  </si>
  <si>
    <t>9480 SR 11</t>
  </si>
  <si>
    <t>Cody's Corner, FL</t>
  </si>
  <si>
    <t>Tel: 1-386-437-3252</t>
  </si>
  <si>
    <t>Cody's Corner</t>
  </si>
  <si>
    <t>Ormond Beach, FL</t>
  </si>
  <si>
    <t>Astor (inbound)</t>
  </si>
  <si>
    <t>24421 SR 40</t>
  </si>
  <si>
    <t xml:space="preserve">Astor, FL </t>
  </si>
  <si>
    <t>30 S Atlantic Ave</t>
  </si>
  <si>
    <t>Tel: 1-386-673-2641</t>
  </si>
  <si>
    <t>Tel: 1-352-759-2633</t>
  </si>
  <si>
    <t>LuLu's Oceanside Grill</t>
  </si>
  <si>
    <t>R US 441 E</t>
  </si>
  <si>
    <t>L TL David Walker Dr</t>
  </si>
  <si>
    <t>L SS Kurt St - W Lakeview Ave</t>
  </si>
  <si>
    <t>L TL S Bay St - Grove St</t>
  </si>
  <si>
    <t>R TL E Orange Ave</t>
  </si>
  <si>
    <t>L Estes Rd - CR 44A</t>
  </si>
  <si>
    <t>R CR 44A</t>
  </si>
  <si>
    <t>R Wiygul Rd</t>
  </si>
  <si>
    <t>L T CR 439</t>
  </si>
  <si>
    <t>L T CR 42</t>
  </si>
  <si>
    <t>R SR 19 North</t>
  </si>
  <si>
    <t>R CR 445</t>
  </si>
  <si>
    <t>R T CR 445A</t>
  </si>
  <si>
    <t>R T SR 40</t>
  </si>
  <si>
    <t>continue on SR 40</t>
  </si>
  <si>
    <t>L Emporia Rd</t>
  </si>
  <si>
    <t>L Harper Rd</t>
  </si>
  <si>
    <t>L T Western Ave - Shell Harbor Rd</t>
  </si>
  <si>
    <t>R Vannote Rd</t>
  </si>
  <si>
    <t>R Washington Ave</t>
  </si>
  <si>
    <t>L SS Volusia Ave / CR 3</t>
  </si>
  <si>
    <t>L T US 17</t>
  </si>
  <si>
    <t>R Bunnell Rd - CR 305</t>
  </si>
  <si>
    <t>R CR 304</t>
  </si>
  <si>
    <t>continue on CR 304</t>
  </si>
  <si>
    <t>L T US 1</t>
  </si>
  <si>
    <t>R TL E Moody Blvd - SR 100</t>
  </si>
  <si>
    <t>R TL A1A</t>
  </si>
  <si>
    <t>R TL E Grenada Blvd</t>
  </si>
  <si>
    <t>continue on E Grenada Blvd</t>
  </si>
  <si>
    <t>R TL John Anderson Dr</t>
  </si>
  <si>
    <t>L T  High Bridge Rd</t>
  </si>
  <si>
    <t>L T Walter Boardman Ln</t>
  </si>
  <si>
    <t>R T Old Dixie Hwy - Marco Polo Blvd</t>
  </si>
  <si>
    <t>R T US 1</t>
  </si>
  <si>
    <t>L CR 304</t>
  </si>
  <si>
    <t>L T CR 305</t>
  </si>
  <si>
    <t>L SS US 17</t>
  </si>
  <si>
    <t>R CR 3 / Volusia Ave</t>
  </si>
  <si>
    <t>L Vannote Rd</t>
  </si>
  <si>
    <t>L T Shell Harbor Rd - Western Ave</t>
  </si>
  <si>
    <t>R Harper Rd</t>
  </si>
  <si>
    <t>L T Emporia Rd</t>
  </si>
  <si>
    <t>L CR 445A</t>
  </si>
  <si>
    <t>L T SR 19</t>
  </si>
  <si>
    <t>L Altoona Rd</t>
  </si>
  <si>
    <t>R Big Oak Rd</t>
  </si>
  <si>
    <t>R CR 450 / Collins St</t>
  </si>
  <si>
    <t>L Skyline Dr</t>
  </si>
  <si>
    <t>L T Rose St - CR 44A</t>
  </si>
  <si>
    <t>L T CR 44A - Estes Rd</t>
  </si>
  <si>
    <t>R T Orange Ave</t>
  </si>
  <si>
    <t xml:space="preserve">L TL S Bay St  </t>
  </si>
  <si>
    <t>R TL Lakeview Ave</t>
  </si>
  <si>
    <t>R David Walker Dr</t>
  </si>
  <si>
    <t>R Mt Homer Rd</t>
  </si>
  <si>
    <t xml:space="preserve">600 Km </t>
  </si>
  <si>
    <r>
      <t>Date du brevet:</t>
    </r>
    <r>
      <rPr>
        <b/>
        <sz val="10"/>
        <rFont val="Arial"/>
        <family val="2"/>
      </rPr>
      <t xml:space="preserve"> 14 mai 2023</t>
    </r>
  </si>
  <si>
    <t>L Huffstetler Dr</t>
  </si>
  <si>
    <t>20h00</t>
  </si>
  <si>
    <t>Heure du départ: 4H00 (Sa)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</si>
</sst>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;;;"/>
    <numFmt numFmtId="166" formatCode="h&quot;h&quot;mm"/>
  </numFmts>
  <fonts count="13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20" fontId="0" fillId="0" borderId="0" xfId="0" applyNumberFormat="1"/>
    <xf numFmtId="166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6" fontId="0" fillId="0" borderId="0" xfId="0" applyNumberFormat="1" applyBorder="1"/>
    <xf numFmtId="0" fontId="2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6" fontId="2" fillId="0" borderId="1" xfId="0" applyNumberFormat="1" applyFont="1" applyBorder="1"/>
    <xf numFmtId="166" fontId="11" fillId="0" borderId="1" xfId="0" applyNumberFormat="1" applyFont="1" applyBorder="1"/>
    <xf numFmtId="0" fontId="2" fillId="0" borderId="0" xfId="0" applyFont="1"/>
    <xf numFmtId="166" fontId="11" fillId="0" borderId="0" xfId="0" applyNumberFormat="1" applyFont="1" applyBorder="1"/>
    <xf numFmtId="0" fontId="1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2" fillId="0" borderId="0" xfId="0" applyNumberFormat="1" applyFont="1" applyBorder="1"/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166" fontId="2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20" fontId="2" fillId="3" borderId="1" xfId="0" applyNumberFormat="1" applyFont="1" applyFill="1" applyBorder="1"/>
    <xf numFmtId="166" fontId="2" fillId="3" borderId="1" xfId="0" applyNumberFormat="1" applyFont="1" applyFill="1" applyBorder="1"/>
    <xf numFmtId="166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/>
    <xf numFmtId="0" fontId="11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0" fontId="0" fillId="0" borderId="0" xfId="0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0" fontId="0" fillId="0" borderId="1" xfId="0" applyBorder="1" applyAlignment="1"/>
    <xf numFmtId="21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" fillId="0" borderId="1" xfId="0" applyFont="1" applyBorder="1" applyAlignment="1"/>
    <xf numFmtId="21" fontId="3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left"/>
    </xf>
    <xf numFmtId="166" fontId="0" fillId="0" borderId="1" xfId="0" applyNumberForma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/>
    <xf numFmtId="164" fontId="11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/>
    <xf numFmtId="0" fontId="2" fillId="5" borderId="2" xfId="0" applyFont="1" applyFill="1" applyBorder="1" applyAlignment="1"/>
    <xf numFmtId="0" fontId="2" fillId="5" borderId="3" xfId="0" applyFont="1" applyFill="1" applyBorder="1" applyAlignment="1"/>
    <xf numFmtId="0" fontId="11" fillId="5" borderId="1" xfId="0" applyFont="1" applyFill="1" applyBorder="1" applyAlignment="1"/>
    <xf numFmtId="0" fontId="11" fillId="5" borderId="1" xfId="0" applyFont="1" applyFill="1" applyBorder="1" applyAlignment="1">
      <alignment vertical="center"/>
    </xf>
    <xf numFmtId="0" fontId="2" fillId="5" borderId="1" xfId="0" applyFont="1" applyFill="1" applyBorder="1" applyAlignment="1"/>
    <xf numFmtId="0" fontId="11" fillId="5" borderId="2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1</xdr:col>
      <xdr:colOff>1200150</xdr:colOff>
      <xdr:row>7</xdr:row>
      <xdr:rowOff>114300</xdr:rowOff>
    </xdr:to>
    <xdr:pic>
      <xdr:nvPicPr>
        <xdr:cNvPr id="1047" name="Picture 15" descr="Aigle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85725"/>
          <a:ext cx="1143000" cy="1566863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99218</xdr:colOff>
      <xdr:row>0</xdr:row>
      <xdr:rowOff>23813</xdr:rowOff>
    </xdr:from>
    <xdr:to>
      <xdr:col>1</xdr:col>
      <xdr:colOff>1229518</xdr:colOff>
      <xdr:row>8</xdr:row>
      <xdr:rowOff>130969</xdr:rowOff>
    </xdr:to>
    <xdr:pic>
      <xdr:nvPicPr>
        <xdr:cNvPr id="4" name="Image 1" descr="Logo UAF droite MF.jpg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218" y="23813"/>
          <a:ext cx="1701800" cy="1774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"/>
  <sheetViews>
    <sheetView tabSelected="1" zoomScale="120" zoomScaleNormal="120" workbookViewId="0">
      <selection activeCell="D14" sqref="D14"/>
    </sheetView>
  </sheetViews>
  <sheetFormatPr defaultColWidth="10.7109375" defaultRowHeight="12.75" x14ac:dyDescent="0.2"/>
  <cols>
    <col min="1" max="1" width="8.5703125" customWidth="1"/>
    <col min="2" max="2" width="19.7109375" customWidth="1"/>
    <col min="3" max="3" width="2" hidden="1" customWidth="1"/>
    <col min="4" max="4" width="22.5703125" customWidth="1"/>
    <col min="5" max="5" width="5.85546875" style="9" customWidth="1"/>
    <col min="6" max="6" width="5.85546875" style="1" customWidth="1"/>
    <col min="7" max="7" width="5.85546875" style="2" customWidth="1"/>
    <col min="8" max="8" width="5.85546875" style="10" customWidth="1"/>
    <col min="9" max="9" width="6.28515625" style="12" customWidth="1"/>
    <col min="10" max="10" width="7.85546875" style="12" customWidth="1"/>
    <col min="11" max="11" width="5.85546875" style="12" customWidth="1"/>
    <col min="12" max="12" width="8.28515625" style="12" customWidth="1"/>
    <col min="13" max="13" width="11.5703125" style="4" customWidth="1"/>
  </cols>
  <sheetData>
    <row r="1" spans="1:17" ht="43.9" customHeight="1" x14ac:dyDescent="0.2">
      <c r="A1" s="67"/>
      <c r="B1" s="67"/>
      <c r="C1" s="81" t="s">
        <v>14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1"/>
      <c r="O1" s="1"/>
      <c r="P1" s="2"/>
      <c r="Q1" s="3"/>
    </row>
    <row r="2" spans="1:17" x14ac:dyDescent="0.2">
      <c r="A2" s="67"/>
      <c r="B2" s="67"/>
      <c r="C2" s="86" t="s">
        <v>25</v>
      </c>
      <c r="D2" s="87"/>
      <c r="E2" s="87"/>
      <c r="F2" s="87"/>
      <c r="G2" s="87"/>
      <c r="H2" s="87"/>
      <c r="I2" s="87"/>
      <c r="J2" s="87"/>
      <c r="K2" s="87"/>
      <c r="L2" s="82" t="s">
        <v>123</v>
      </c>
      <c r="M2" s="83"/>
      <c r="N2" s="1"/>
      <c r="O2" s="1"/>
      <c r="P2" s="2"/>
      <c r="Q2" s="3"/>
    </row>
    <row r="3" spans="1:17" x14ac:dyDescent="0.2">
      <c r="A3" s="67"/>
      <c r="B3" s="67"/>
      <c r="C3" s="84"/>
      <c r="D3" s="85"/>
      <c r="E3" s="85"/>
      <c r="F3" s="85"/>
      <c r="G3" s="85"/>
      <c r="H3" s="85"/>
      <c r="I3" s="85"/>
      <c r="J3" s="85"/>
      <c r="K3" s="85"/>
      <c r="L3" s="85"/>
      <c r="M3" s="67"/>
      <c r="N3" s="1"/>
      <c r="O3" s="1"/>
      <c r="P3" s="2"/>
      <c r="Q3" s="3"/>
    </row>
    <row r="4" spans="1:17" x14ac:dyDescent="0.2">
      <c r="A4" s="67"/>
      <c r="B4" s="67"/>
      <c r="C4" s="87" t="s">
        <v>27</v>
      </c>
      <c r="D4" s="67"/>
      <c r="E4" s="67"/>
      <c r="F4" s="67"/>
      <c r="G4" s="67"/>
      <c r="H4" s="67"/>
      <c r="I4" s="78" t="s">
        <v>28</v>
      </c>
      <c r="J4" s="78"/>
      <c r="K4" s="78"/>
      <c r="L4" s="78"/>
      <c r="M4" s="67"/>
      <c r="N4" s="1"/>
      <c r="O4" s="1"/>
      <c r="P4" s="2"/>
      <c r="Q4" s="3"/>
    </row>
    <row r="5" spans="1:17" x14ac:dyDescent="0.2">
      <c r="A5" s="67"/>
      <c r="B5" s="67"/>
      <c r="C5" s="75" t="s">
        <v>20</v>
      </c>
      <c r="D5" s="67"/>
      <c r="E5" s="67"/>
      <c r="F5" s="67"/>
      <c r="G5" s="67"/>
      <c r="H5" s="67"/>
      <c r="I5" s="88" t="s">
        <v>19</v>
      </c>
      <c r="J5" s="78"/>
      <c r="K5" s="78"/>
      <c r="L5" s="78"/>
      <c r="M5" s="67"/>
      <c r="N5" s="1"/>
      <c r="O5" s="1"/>
      <c r="P5" s="2"/>
      <c r="Q5" s="3"/>
    </row>
    <row r="6" spans="1:17" x14ac:dyDescent="0.2">
      <c r="A6" s="67"/>
      <c r="B6" s="67"/>
      <c r="C6" s="75" t="s">
        <v>0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1"/>
      <c r="O6" s="1"/>
      <c r="P6" s="2"/>
      <c r="Q6" s="3"/>
    </row>
    <row r="7" spans="1:17" x14ac:dyDescent="0.2">
      <c r="A7" s="67"/>
      <c r="B7" s="67"/>
      <c r="C7" s="76" t="s">
        <v>26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1"/>
      <c r="O7" s="1"/>
      <c r="P7" s="2"/>
      <c r="Q7" s="3"/>
    </row>
    <row r="8" spans="1:17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1"/>
      <c r="O8" s="1"/>
      <c r="P8" s="2"/>
      <c r="Q8" s="3"/>
    </row>
    <row r="9" spans="1:17" x14ac:dyDescent="0.2">
      <c r="A9" s="67"/>
      <c r="B9" s="67"/>
      <c r="C9" s="75" t="s">
        <v>16</v>
      </c>
      <c r="D9" s="67"/>
      <c r="E9" s="67"/>
      <c r="F9" s="67"/>
      <c r="G9" s="75" t="s">
        <v>17</v>
      </c>
      <c r="H9" s="67"/>
      <c r="I9" s="67"/>
      <c r="J9" s="67"/>
      <c r="K9" s="67"/>
      <c r="L9" s="67"/>
      <c r="M9" s="67"/>
      <c r="N9" s="1"/>
      <c r="O9" s="1"/>
      <c r="P9" s="2"/>
      <c r="Q9" s="3"/>
    </row>
    <row r="10" spans="1:17" x14ac:dyDescent="0.2">
      <c r="A10" s="68" t="s">
        <v>124</v>
      </c>
      <c r="B10" s="67"/>
      <c r="C10" s="68" t="s">
        <v>18</v>
      </c>
      <c r="D10" s="67"/>
      <c r="E10" s="67"/>
      <c r="F10" s="67"/>
      <c r="G10" s="67"/>
      <c r="H10" s="67"/>
      <c r="I10" s="77" t="s">
        <v>127</v>
      </c>
      <c r="J10" s="78"/>
      <c r="K10" s="78"/>
      <c r="L10" s="78"/>
      <c r="M10" s="67"/>
      <c r="N10" s="1"/>
      <c r="O10" s="1"/>
      <c r="P10" s="2"/>
      <c r="Q10" s="3"/>
    </row>
    <row r="11" spans="1:17" ht="17.45" customHeight="1" x14ac:dyDescent="0.2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"/>
      <c r="O11" s="1"/>
      <c r="P11" s="2"/>
      <c r="Q11" s="3"/>
    </row>
    <row r="12" spans="1:17" s="8" customFormat="1" x14ac:dyDescent="0.2">
      <c r="A12" s="89" t="s">
        <v>21</v>
      </c>
      <c r="B12" s="90" t="s">
        <v>1</v>
      </c>
      <c r="C12" s="91"/>
      <c r="D12" s="92" t="s">
        <v>2</v>
      </c>
      <c r="E12" s="93" t="s">
        <v>3</v>
      </c>
      <c r="F12" s="95" t="s">
        <v>4</v>
      </c>
      <c r="G12" s="95"/>
      <c r="H12" s="96" t="s">
        <v>8</v>
      </c>
      <c r="I12" s="98" t="s">
        <v>9</v>
      </c>
      <c r="J12" s="98"/>
      <c r="K12" s="99" t="s">
        <v>12</v>
      </c>
      <c r="L12" s="99" t="s">
        <v>13</v>
      </c>
      <c r="M12" s="89" t="s">
        <v>15</v>
      </c>
      <c r="N12" s="5"/>
      <c r="O12" s="5"/>
      <c r="P12" s="6"/>
      <c r="Q12" s="7"/>
    </row>
    <row r="13" spans="1:17" s="8" customFormat="1" x14ac:dyDescent="0.2">
      <c r="A13" s="89"/>
      <c r="B13" s="91"/>
      <c r="C13" s="91"/>
      <c r="D13" s="91"/>
      <c r="E13" s="94"/>
      <c r="F13" s="20" t="s">
        <v>5</v>
      </c>
      <c r="G13" s="18" t="s">
        <v>6</v>
      </c>
      <c r="H13" s="97"/>
      <c r="I13" s="19" t="s">
        <v>10</v>
      </c>
      <c r="J13" s="11" t="s">
        <v>11</v>
      </c>
      <c r="K13" s="100"/>
      <c r="L13" s="100"/>
      <c r="M13" s="89"/>
    </row>
    <row r="14" spans="1:17" x14ac:dyDescent="0.2">
      <c r="A14" s="101" t="s">
        <v>22</v>
      </c>
      <c r="B14" s="102" t="s">
        <v>23</v>
      </c>
      <c r="C14" s="102"/>
      <c r="D14" s="101" t="s">
        <v>67</v>
      </c>
      <c r="E14" s="17">
        <v>22.5</v>
      </c>
      <c r="F14" s="17">
        <v>0</v>
      </c>
      <c r="G14" s="48">
        <v>0</v>
      </c>
      <c r="H14" s="49"/>
      <c r="I14" s="50"/>
      <c r="J14" s="51">
        <v>0.11458333333333333</v>
      </c>
      <c r="K14" s="22"/>
      <c r="L14" s="22"/>
      <c r="M14" s="21"/>
    </row>
    <row r="15" spans="1:17" x14ac:dyDescent="0.2">
      <c r="A15" s="101" t="s">
        <v>22</v>
      </c>
      <c r="B15" s="103" t="s">
        <v>39</v>
      </c>
      <c r="C15" s="103"/>
      <c r="D15" s="101" t="s">
        <v>68</v>
      </c>
      <c r="E15" s="17">
        <v>22.5</v>
      </c>
      <c r="F15" s="52">
        <v>1.5</v>
      </c>
      <c r="G15" s="53">
        <f>G14+F15</f>
        <v>1.5</v>
      </c>
      <c r="H15" s="50">
        <f>IF((F15=0),"",F15/E15/24)</f>
        <v>2.7777777777777779E-3</v>
      </c>
      <c r="I15" s="50">
        <f>J14+K14+H15</f>
        <v>0.11736111111111111</v>
      </c>
      <c r="J15" s="22" t="str">
        <f>IF(K15=0,"",I15+K15)</f>
        <v/>
      </c>
      <c r="K15" s="22"/>
      <c r="L15" s="22"/>
      <c r="M15" s="21"/>
    </row>
    <row r="16" spans="1:17" s="8" customFormat="1" ht="25.5" x14ac:dyDescent="0.2">
      <c r="A16" s="104" t="s">
        <v>22</v>
      </c>
      <c r="B16" s="103" t="s">
        <v>39</v>
      </c>
      <c r="C16" s="103"/>
      <c r="D16" s="105" t="s">
        <v>69</v>
      </c>
      <c r="E16" s="28">
        <v>22.5</v>
      </c>
      <c r="F16" s="54">
        <v>2</v>
      </c>
      <c r="G16" s="55">
        <f>G15+F16</f>
        <v>3.5</v>
      </c>
      <c r="H16" s="56">
        <f>IF((F16=0),"",F16/E16/24)</f>
        <v>3.7037037037037038E-3</v>
      </c>
      <c r="I16" s="56">
        <f>IF((F16=0),"",I15+K15+H16)</f>
        <v>0.12106481481481482</v>
      </c>
      <c r="J16" s="29" t="str">
        <f>IF(K16=0,"",I16+K16)</f>
        <v/>
      </c>
      <c r="K16" s="29"/>
      <c r="L16" s="29"/>
      <c r="M16" s="61"/>
    </row>
    <row r="17" spans="1:13" s="8" customFormat="1" x14ac:dyDescent="0.2">
      <c r="A17" s="104" t="s">
        <v>22</v>
      </c>
      <c r="B17" s="103" t="s">
        <v>39</v>
      </c>
      <c r="C17" s="103"/>
      <c r="D17" s="105" t="s">
        <v>70</v>
      </c>
      <c r="E17" s="28">
        <v>22.5</v>
      </c>
      <c r="F17" s="54">
        <v>1</v>
      </c>
      <c r="G17" s="55">
        <f>IF(F17="","",F17+G16)</f>
        <v>4.5</v>
      </c>
      <c r="H17" s="56">
        <f>IF((F17=0),"",F17/E17/24)</f>
        <v>1.8518518518518519E-3</v>
      </c>
      <c r="I17" s="56">
        <f>IF((F17=0),"",I16+K16+H17)</f>
        <v>0.12291666666666667</v>
      </c>
      <c r="J17" s="29" t="str">
        <f>IF(K17=0,"",I17+K17)</f>
        <v/>
      </c>
      <c r="K17" s="29"/>
      <c r="L17" s="29"/>
      <c r="M17" s="44"/>
    </row>
    <row r="18" spans="1:13" x14ac:dyDescent="0.2">
      <c r="A18" s="101" t="s">
        <v>22</v>
      </c>
      <c r="B18" s="103" t="s">
        <v>39</v>
      </c>
      <c r="C18" s="103"/>
      <c r="D18" s="105" t="s">
        <v>71</v>
      </c>
      <c r="E18" s="17">
        <v>22.5</v>
      </c>
      <c r="F18" s="52">
        <v>1</v>
      </c>
      <c r="G18" s="53">
        <f>IF(F18="","",F18+G17)</f>
        <v>5.5</v>
      </c>
      <c r="H18" s="50">
        <f>IF((F18=0),"",F18/E18/24)</f>
        <v>1.8518518518518519E-3</v>
      </c>
      <c r="I18" s="50">
        <f>IF((F18=0),"",I17+K17+H18)</f>
        <v>0.12476851851851853</v>
      </c>
      <c r="J18" s="22"/>
      <c r="K18" s="22"/>
      <c r="L18" s="22"/>
      <c r="M18" s="21"/>
    </row>
    <row r="19" spans="1:13" x14ac:dyDescent="0.2">
      <c r="A19" s="101" t="s">
        <v>22</v>
      </c>
      <c r="B19" s="103" t="s">
        <v>39</v>
      </c>
      <c r="C19" s="103"/>
      <c r="D19" s="101" t="s">
        <v>72</v>
      </c>
      <c r="E19" s="17">
        <v>22.5</v>
      </c>
      <c r="F19" s="52">
        <v>5</v>
      </c>
      <c r="G19" s="53">
        <f>IF(F19="","",F19+G18)</f>
        <v>10.5</v>
      </c>
      <c r="H19" s="50">
        <f>IF((F19=0),"",F19/E19/24)</f>
        <v>9.2592592592592587E-3</v>
      </c>
      <c r="I19" s="50">
        <f>IF((F19=0),"",I18+K18+H19)</f>
        <v>0.1340277777777778</v>
      </c>
      <c r="J19" s="22"/>
      <c r="K19" s="22"/>
      <c r="L19" s="22"/>
      <c r="M19" s="21"/>
    </row>
    <row r="20" spans="1:13" x14ac:dyDescent="0.2">
      <c r="A20" s="101" t="s">
        <v>22</v>
      </c>
      <c r="B20" s="103" t="s">
        <v>39</v>
      </c>
      <c r="C20" s="103"/>
      <c r="D20" s="101" t="s">
        <v>73</v>
      </c>
      <c r="E20" s="17">
        <v>22.5</v>
      </c>
      <c r="F20" s="52">
        <v>6.5</v>
      </c>
      <c r="G20" s="53">
        <f t="shared" ref="G20:G40" si="0">IF(F20="","",F20+G19)</f>
        <v>17</v>
      </c>
      <c r="H20" s="50">
        <f t="shared" ref="H20:H83" si="1">IF((F20=0),"",F20/E20/24)</f>
        <v>1.2037037037037035E-2</v>
      </c>
      <c r="I20" s="50">
        <f t="shared" ref="I20:I40" si="2">IF((F20=0),"",I19+K19+H20)</f>
        <v>0.14606481481481484</v>
      </c>
      <c r="J20" s="22"/>
      <c r="K20" s="22"/>
      <c r="L20" s="22"/>
      <c r="M20" s="21"/>
    </row>
    <row r="21" spans="1:13" x14ac:dyDescent="0.2">
      <c r="A21" s="101" t="s">
        <v>22</v>
      </c>
      <c r="B21" s="106" t="s">
        <v>36</v>
      </c>
      <c r="C21" s="106"/>
      <c r="D21" s="101" t="s">
        <v>74</v>
      </c>
      <c r="E21" s="17">
        <v>22.5</v>
      </c>
      <c r="F21" s="52">
        <v>1.5</v>
      </c>
      <c r="G21" s="53">
        <f t="shared" si="0"/>
        <v>18.5</v>
      </c>
      <c r="H21" s="50">
        <f t="shared" si="1"/>
        <v>2.7777777777777779E-3</v>
      </c>
      <c r="I21" s="50">
        <f t="shared" si="2"/>
        <v>0.14884259259259261</v>
      </c>
      <c r="J21" s="22"/>
      <c r="K21" s="22"/>
      <c r="L21" s="22"/>
      <c r="M21" s="21"/>
    </row>
    <row r="22" spans="1:13" x14ac:dyDescent="0.2">
      <c r="A22" s="101" t="s">
        <v>22</v>
      </c>
      <c r="B22" s="106" t="s">
        <v>36</v>
      </c>
      <c r="C22" s="106"/>
      <c r="D22" s="101" t="s">
        <v>75</v>
      </c>
      <c r="E22" s="17">
        <v>22.5</v>
      </c>
      <c r="F22" s="52">
        <v>5.5</v>
      </c>
      <c r="G22" s="53">
        <f t="shared" si="0"/>
        <v>24</v>
      </c>
      <c r="H22" s="50">
        <f t="shared" si="1"/>
        <v>1.0185185185185184E-2</v>
      </c>
      <c r="I22" s="50">
        <f t="shared" si="2"/>
        <v>0.1590277777777778</v>
      </c>
      <c r="J22" s="22"/>
      <c r="K22" s="22"/>
      <c r="L22" s="22"/>
      <c r="M22" s="21"/>
    </row>
    <row r="23" spans="1:13" x14ac:dyDescent="0.2">
      <c r="A23" s="101" t="s">
        <v>22</v>
      </c>
      <c r="B23" s="107" t="s">
        <v>29</v>
      </c>
      <c r="C23" s="108"/>
      <c r="D23" s="101" t="s">
        <v>76</v>
      </c>
      <c r="E23" s="17">
        <v>22.5</v>
      </c>
      <c r="F23" s="52">
        <v>2.5</v>
      </c>
      <c r="G23" s="53">
        <f t="shared" si="0"/>
        <v>26.5</v>
      </c>
      <c r="H23" s="50">
        <f t="shared" si="1"/>
        <v>4.6296296296296294E-3</v>
      </c>
      <c r="I23" s="50">
        <f t="shared" si="2"/>
        <v>0.16365740740740742</v>
      </c>
      <c r="J23" s="22"/>
      <c r="K23" s="22"/>
      <c r="L23" s="22"/>
      <c r="M23" s="21"/>
    </row>
    <row r="24" spans="1:13" x14ac:dyDescent="0.2">
      <c r="A24" s="101" t="s">
        <v>22</v>
      </c>
      <c r="B24" s="109" t="s">
        <v>29</v>
      </c>
      <c r="C24" s="109"/>
      <c r="D24" s="101"/>
      <c r="E24" s="17">
        <v>22.5</v>
      </c>
      <c r="F24" s="52">
        <v>5.5</v>
      </c>
      <c r="G24" s="53">
        <f t="shared" si="0"/>
        <v>32</v>
      </c>
      <c r="H24" s="50">
        <f t="shared" si="1"/>
        <v>1.0185185185185184E-2</v>
      </c>
      <c r="I24" s="50">
        <f t="shared" si="2"/>
        <v>0.1738425925925926</v>
      </c>
      <c r="J24" s="22"/>
      <c r="K24" s="22">
        <v>1.3888888888888888E-2</v>
      </c>
      <c r="L24" s="23">
        <f>I24-J14</f>
        <v>5.9259259259259275E-2</v>
      </c>
      <c r="M24" s="21"/>
    </row>
    <row r="25" spans="1:13" s="8" customFormat="1" x14ac:dyDescent="0.2">
      <c r="A25" s="101" t="s">
        <v>22</v>
      </c>
      <c r="B25" s="110" t="s">
        <v>29</v>
      </c>
      <c r="C25" s="110"/>
      <c r="D25" s="105" t="s">
        <v>77</v>
      </c>
      <c r="E25" s="17"/>
      <c r="F25" s="54"/>
      <c r="G25" s="55"/>
      <c r="H25" s="56"/>
      <c r="I25" s="56"/>
      <c r="J25" s="29">
        <f>I24+K24</f>
        <v>0.1877314814814815</v>
      </c>
      <c r="K25" s="29"/>
      <c r="L25" s="29"/>
      <c r="M25" s="44"/>
    </row>
    <row r="26" spans="1:13" x14ac:dyDescent="0.2">
      <c r="A26" s="101" t="s">
        <v>22</v>
      </c>
      <c r="B26" s="111" t="s">
        <v>29</v>
      </c>
      <c r="C26" s="111"/>
      <c r="D26" s="101" t="s">
        <v>78</v>
      </c>
      <c r="E26" s="17">
        <v>22.5</v>
      </c>
      <c r="F26" s="52">
        <v>8.5</v>
      </c>
      <c r="G26" s="57">
        <f>IF(F26="","",F26+G24)</f>
        <v>40.5</v>
      </c>
      <c r="H26" s="50">
        <f t="shared" ref="H26:H28" si="3">IF((F26=0),"",F26/E26/24)</f>
        <v>1.5740740740740739E-2</v>
      </c>
      <c r="I26" s="50">
        <f>IF((F26=0),"",I24+K24+H26)</f>
        <v>0.20347222222222225</v>
      </c>
      <c r="J26" s="22"/>
      <c r="K26" s="22"/>
      <c r="L26" s="22"/>
      <c r="M26" s="21"/>
    </row>
    <row r="27" spans="1:13" x14ac:dyDescent="0.2">
      <c r="A27" s="101" t="s">
        <v>22</v>
      </c>
      <c r="B27" s="111" t="s">
        <v>34</v>
      </c>
      <c r="C27" s="111"/>
      <c r="D27" s="101" t="s">
        <v>79</v>
      </c>
      <c r="E27" s="17">
        <v>22.5</v>
      </c>
      <c r="F27" s="52">
        <v>18</v>
      </c>
      <c r="G27" s="57">
        <f t="shared" ref="G27:G29" si="4">IF(F27="","",F27+G26)</f>
        <v>58.5</v>
      </c>
      <c r="H27" s="50">
        <f t="shared" si="3"/>
        <v>3.3333333333333333E-2</v>
      </c>
      <c r="I27" s="58">
        <f t="shared" ref="I27:I29" si="5">IF((F27=0),"",I26+K26+H27)</f>
        <v>0.23680555555555557</v>
      </c>
      <c r="J27" s="22"/>
      <c r="K27" s="22"/>
      <c r="L27" s="22"/>
      <c r="M27" s="21"/>
    </row>
    <row r="28" spans="1:13" x14ac:dyDescent="0.2">
      <c r="A28" s="101" t="s">
        <v>22</v>
      </c>
      <c r="B28" s="111" t="s">
        <v>34</v>
      </c>
      <c r="C28" s="111"/>
      <c r="D28" s="101" t="s">
        <v>80</v>
      </c>
      <c r="E28" s="17">
        <v>22.5</v>
      </c>
      <c r="F28" s="52">
        <v>1</v>
      </c>
      <c r="G28" s="57">
        <f t="shared" si="4"/>
        <v>59.5</v>
      </c>
      <c r="H28" s="50">
        <f t="shared" si="3"/>
        <v>1.8518518518518519E-3</v>
      </c>
      <c r="I28" s="58">
        <f t="shared" si="5"/>
        <v>0.23865740740740743</v>
      </c>
      <c r="J28" s="22"/>
      <c r="K28" s="22"/>
      <c r="L28" s="22"/>
      <c r="M28" s="21"/>
    </row>
    <row r="29" spans="1:13" s="8" customFormat="1" x14ac:dyDescent="0.2">
      <c r="A29" s="101" t="s">
        <v>22</v>
      </c>
      <c r="B29" s="112" t="s">
        <v>30</v>
      </c>
      <c r="C29" s="113"/>
      <c r="D29" s="105"/>
      <c r="E29" s="28">
        <v>22.5</v>
      </c>
      <c r="F29" s="54">
        <v>4</v>
      </c>
      <c r="G29" s="57">
        <f t="shared" si="4"/>
        <v>63.5</v>
      </c>
      <c r="H29" s="56">
        <f t="shared" si="1"/>
        <v>7.4074074074074077E-3</v>
      </c>
      <c r="I29" s="58">
        <f t="shared" si="5"/>
        <v>0.24606481481481485</v>
      </c>
      <c r="J29" s="29"/>
      <c r="K29" s="22">
        <v>3.125E-2</v>
      </c>
      <c r="L29" s="23">
        <f>I29-J25</f>
        <v>5.8333333333333348E-2</v>
      </c>
      <c r="M29" s="44"/>
    </row>
    <row r="30" spans="1:13" s="8" customFormat="1" x14ac:dyDescent="0.2">
      <c r="A30" s="101" t="s">
        <v>22</v>
      </c>
      <c r="B30" s="112" t="s">
        <v>30</v>
      </c>
      <c r="C30" s="113"/>
      <c r="D30" s="101" t="s">
        <v>81</v>
      </c>
      <c r="E30" s="28"/>
      <c r="F30" s="54"/>
      <c r="G30" s="55"/>
      <c r="H30" s="56"/>
      <c r="I30" s="56"/>
      <c r="J30" s="22">
        <f>I29+K29</f>
        <v>0.27731481481481485</v>
      </c>
      <c r="K30" s="29"/>
      <c r="L30" s="29"/>
      <c r="M30" s="44"/>
    </row>
    <row r="31" spans="1:13" x14ac:dyDescent="0.2">
      <c r="A31" s="21" t="s">
        <v>37</v>
      </c>
      <c r="B31" s="79" t="s">
        <v>40</v>
      </c>
      <c r="C31" s="80"/>
      <c r="D31" s="21" t="s">
        <v>82</v>
      </c>
      <c r="E31" s="17">
        <v>22.5</v>
      </c>
      <c r="F31" s="52">
        <v>2.5</v>
      </c>
      <c r="G31" s="53">
        <f>IF(F31="","",F31+G29)</f>
        <v>66</v>
      </c>
      <c r="H31" s="50">
        <f t="shared" si="1"/>
        <v>4.6296296296296294E-3</v>
      </c>
      <c r="I31" s="50">
        <f>IF((F31=0),"",I29+K29+H31)</f>
        <v>0.2819444444444445</v>
      </c>
      <c r="J31" s="22"/>
      <c r="K31" s="22"/>
      <c r="L31" s="22"/>
      <c r="M31" s="21"/>
    </row>
    <row r="32" spans="1:13" x14ac:dyDescent="0.2">
      <c r="A32" s="21" t="s">
        <v>37</v>
      </c>
      <c r="B32" s="79" t="s">
        <v>41</v>
      </c>
      <c r="C32" s="80"/>
      <c r="D32" s="21" t="s">
        <v>83</v>
      </c>
      <c r="E32" s="17">
        <v>22.5</v>
      </c>
      <c r="F32" s="52">
        <v>2.5</v>
      </c>
      <c r="G32" s="53">
        <f>IF(F32="","",F32+G31)</f>
        <v>68.5</v>
      </c>
      <c r="H32" s="50">
        <f t="shared" si="1"/>
        <v>4.6296296296296294E-3</v>
      </c>
      <c r="I32" s="50">
        <f>IF((F32=0),"",I31+K31+H32)</f>
        <v>0.28657407407407415</v>
      </c>
      <c r="J32" s="22"/>
      <c r="K32" s="22"/>
      <c r="L32" s="22"/>
      <c r="M32" s="21"/>
    </row>
    <row r="33" spans="1:13" s="8" customFormat="1" ht="25.5" x14ac:dyDescent="0.2">
      <c r="A33" s="44" t="s">
        <v>37</v>
      </c>
      <c r="B33" s="69" t="s">
        <v>41</v>
      </c>
      <c r="C33" s="70"/>
      <c r="D33" s="27" t="s">
        <v>84</v>
      </c>
      <c r="E33" s="28">
        <v>22.5</v>
      </c>
      <c r="F33" s="54">
        <v>5</v>
      </c>
      <c r="G33" s="55">
        <f t="shared" si="0"/>
        <v>73.5</v>
      </c>
      <c r="H33" s="56">
        <f t="shared" si="1"/>
        <v>9.2592592592592587E-3</v>
      </c>
      <c r="I33" s="56">
        <f t="shared" si="2"/>
        <v>0.29583333333333339</v>
      </c>
      <c r="J33" s="29"/>
      <c r="K33" s="29"/>
      <c r="L33" s="29"/>
      <c r="M33" s="44"/>
    </row>
    <row r="34" spans="1:13" s="8" customFormat="1" ht="12.75" customHeight="1" x14ac:dyDescent="0.2">
      <c r="A34" s="21" t="s">
        <v>37</v>
      </c>
      <c r="B34" s="69" t="s">
        <v>41</v>
      </c>
      <c r="C34" s="70"/>
      <c r="D34" s="27" t="s">
        <v>85</v>
      </c>
      <c r="E34" s="28">
        <v>22.5</v>
      </c>
      <c r="F34" s="54">
        <v>1.5</v>
      </c>
      <c r="G34" s="55">
        <f t="shared" si="0"/>
        <v>75</v>
      </c>
      <c r="H34" s="56">
        <f t="shared" si="1"/>
        <v>2.7777777777777779E-3</v>
      </c>
      <c r="I34" s="56">
        <f t="shared" si="2"/>
        <v>0.29861111111111116</v>
      </c>
      <c r="J34" s="29"/>
      <c r="K34" s="29"/>
      <c r="L34" s="47"/>
      <c r="M34" s="44"/>
    </row>
    <row r="35" spans="1:13" x14ac:dyDescent="0.2">
      <c r="A35" s="21" t="s">
        <v>37</v>
      </c>
      <c r="B35" s="69" t="s">
        <v>41</v>
      </c>
      <c r="C35" s="70"/>
      <c r="D35" s="21" t="s">
        <v>86</v>
      </c>
      <c r="E35" s="28">
        <v>22.5</v>
      </c>
      <c r="F35" s="54">
        <v>2</v>
      </c>
      <c r="G35" s="55">
        <f>IF(F35="","",F35+G34)</f>
        <v>77</v>
      </c>
      <c r="H35" s="56">
        <f t="shared" si="1"/>
        <v>3.7037037037037038E-3</v>
      </c>
      <c r="I35" s="50">
        <f>IF((F35=0),"",I34+K34+H35)</f>
        <v>0.30231481481481487</v>
      </c>
      <c r="J35" s="22"/>
      <c r="K35" s="22"/>
      <c r="L35" s="23"/>
      <c r="M35" s="21"/>
    </row>
    <row r="36" spans="1:13" x14ac:dyDescent="0.2">
      <c r="A36" s="21" t="s">
        <v>37</v>
      </c>
      <c r="B36" s="71" t="s">
        <v>41</v>
      </c>
      <c r="C36" s="71"/>
      <c r="D36" s="21" t="s">
        <v>87</v>
      </c>
      <c r="E36" s="17">
        <v>22.5</v>
      </c>
      <c r="F36" s="52">
        <v>1</v>
      </c>
      <c r="G36" s="55">
        <f t="shared" si="0"/>
        <v>78</v>
      </c>
      <c r="H36" s="56">
        <f t="shared" si="1"/>
        <v>1.8518518518518519E-3</v>
      </c>
      <c r="I36" s="56">
        <f t="shared" si="2"/>
        <v>0.3041666666666667</v>
      </c>
      <c r="J36" s="22"/>
      <c r="K36" s="22"/>
      <c r="L36" s="22"/>
      <c r="M36" s="21"/>
    </row>
    <row r="37" spans="1:13" x14ac:dyDescent="0.2">
      <c r="A37" s="21" t="s">
        <v>37</v>
      </c>
      <c r="B37" s="71" t="s">
        <v>33</v>
      </c>
      <c r="C37" s="71"/>
      <c r="D37" s="21" t="s">
        <v>88</v>
      </c>
      <c r="E37" s="17">
        <v>22.5</v>
      </c>
      <c r="F37" s="52">
        <v>3.5</v>
      </c>
      <c r="G37" s="55">
        <f t="shared" si="0"/>
        <v>81.5</v>
      </c>
      <c r="H37" s="56">
        <f t="shared" si="1"/>
        <v>6.4814814814814813E-3</v>
      </c>
      <c r="I37" s="56">
        <f t="shared" si="2"/>
        <v>0.31064814814814817</v>
      </c>
      <c r="J37" s="22"/>
      <c r="K37" s="22"/>
      <c r="L37" s="22"/>
      <c r="M37" s="21"/>
    </row>
    <row r="38" spans="1:13" x14ac:dyDescent="0.2">
      <c r="A38" s="21" t="s">
        <v>37</v>
      </c>
      <c r="B38" s="71" t="s">
        <v>33</v>
      </c>
      <c r="C38" s="71"/>
      <c r="D38" s="21" t="s">
        <v>89</v>
      </c>
      <c r="E38" s="17">
        <v>22.5</v>
      </c>
      <c r="F38" s="52">
        <v>5</v>
      </c>
      <c r="G38" s="55">
        <f t="shared" si="0"/>
        <v>86.5</v>
      </c>
      <c r="H38" s="56">
        <f t="shared" si="1"/>
        <v>9.2592592592592587E-3</v>
      </c>
      <c r="I38" s="56">
        <f t="shared" si="2"/>
        <v>0.31990740740740742</v>
      </c>
      <c r="J38" s="22"/>
      <c r="K38" s="22"/>
      <c r="L38" s="22"/>
      <c r="M38" s="21"/>
    </row>
    <row r="39" spans="1:13" x14ac:dyDescent="0.2">
      <c r="A39" s="21" t="s">
        <v>38</v>
      </c>
      <c r="B39" s="71" t="s">
        <v>31</v>
      </c>
      <c r="C39" s="71"/>
      <c r="D39" s="21" t="s">
        <v>90</v>
      </c>
      <c r="E39" s="17">
        <v>22.5</v>
      </c>
      <c r="F39" s="52">
        <v>15.5</v>
      </c>
      <c r="G39" s="55">
        <f t="shared" si="0"/>
        <v>102</v>
      </c>
      <c r="H39" s="56">
        <f t="shared" si="1"/>
        <v>2.8703703703703703E-2</v>
      </c>
      <c r="I39" s="56">
        <f t="shared" si="2"/>
        <v>0.34861111111111109</v>
      </c>
      <c r="J39" s="22"/>
      <c r="K39" s="22"/>
      <c r="L39" s="22"/>
      <c r="M39" s="21"/>
    </row>
    <row r="40" spans="1:13" s="8" customFormat="1" x14ac:dyDescent="0.2">
      <c r="A40" s="21" t="s">
        <v>38</v>
      </c>
      <c r="B40" s="73" t="s">
        <v>58</v>
      </c>
      <c r="C40" s="74"/>
      <c r="D40" s="27"/>
      <c r="E40" s="28">
        <v>22.5</v>
      </c>
      <c r="F40" s="54">
        <v>4</v>
      </c>
      <c r="G40" s="55">
        <f t="shared" si="0"/>
        <v>106</v>
      </c>
      <c r="H40" s="56">
        <f>IF((F40=0),"",F40/E40/24)</f>
        <v>7.4074074074074077E-3</v>
      </c>
      <c r="I40" s="56">
        <f t="shared" si="2"/>
        <v>0.35601851851851851</v>
      </c>
      <c r="J40" s="29"/>
      <c r="K40" s="22">
        <v>1.0416666666666666E-2</v>
      </c>
      <c r="L40" s="23">
        <f>I40-J30</f>
        <v>7.8703703703703665E-2</v>
      </c>
      <c r="M40" s="44"/>
    </row>
    <row r="41" spans="1:13" s="8" customFormat="1" x14ac:dyDescent="0.2">
      <c r="A41" s="21" t="s">
        <v>38</v>
      </c>
      <c r="B41" s="73" t="s">
        <v>58</v>
      </c>
      <c r="C41" s="74"/>
      <c r="D41" s="21" t="s">
        <v>91</v>
      </c>
      <c r="E41" s="28"/>
      <c r="F41" s="54"/>
      <c r="G41" s="55"/>
      <c r="H41" s="56"/>
      <c r="I41" s="56"/>
      <c r="J41" s="22">
        <f>I40+K40</f>
        <v>0.3664351851851852</v>
      </c>
      <c r="K41" s="29"/>
      <c r="L41" s="29"/>
      <c r="M41" s="44"/>
    </row>
    <row r="42" spans="1:13" x14ac:dyDescent="0.2">
      <c r="A42" s="21" t="s">
        <v>38</v>
      </c>
      <c r="B42" s="71" t="s">
        <v>42</v>
      </c>
      <c r="C42" s="71"/>
      <c r="D42" s="21" t="s">
        <v>92</v>
      </c>
      <c r="E42" s="28">
        <v>22.5</v>
      </c>
      <c r="F42" s="52">
        <v>13</v>
      </c>
      <c r="G42" s="53">
        <f>IF(F42="","",F42+G40)</f>
        <v>119</v>
      </c>
      <c r="H42" s="50">
        <f t="shared" si="1"/>
        <v>2.4074074074074071E-2</v>
      </c>
      <c r="I42" s="50">
        <f>IF((F42=0),"",I40+K40+H42)</f>
        <v>0.39050925925925928</v>
      </c>
      <c r="J42" s="22"/>
      <c r="K42" s="22"/>
      <c r="L42" s="22"/>
      <c r="M42" s="21"/>
    </row>
    <row r="43" spans="1:13" s="8" customFormat="1" ht="25.5" x14ac:dyDescent="0.2">
      <c r="A43" s="59" t="s">
        <v>38</v>
      </c>
      <c r="B43" s="71" t="s">
        <v>31</v>
      </c>
      <c r="C43" s="71"/>
      <c r="D43" s="27" t="s">
        <v>93</v>
      </c>
      <c r="E43" s="28">
        <v>22.5</v>
      </c>
      <c r="F43" s="54">
        <v>5</v>
      </c>
      <c r="G43" s="55">
        <f t="shared" ref="G43:G46" si="6">IF(F43="","",F43+G42)</f>
        <v>124</v>
      </c>
      <c r="H43" s="56">
        <f t="shared" si="1"/>
        <v>9.2592592592592587E-3</v>
      </c>
      <c r="I43" s="56">
        <f>IF((F43=0),"",I42+K42+H43)</f>
        <v>0.39976851851851852</v>
      </c>
      <c r="J43" s="29"/>
      <c r="K43" s="29"/>
      <c r="L43" s="29"/>
      <c r="M43" s="59"/>
    </row>
    <row r="44" spans="1:13" x14ac:dyDescent="0.2">
      <c r="A44" s="21" t="s">
        <v>38</v>
      </c>
      <c r="B44" s="46" t="s">
        <v>43</v>
      </c>
      <c r="C44" s="43"/>
      <c r="D44" s="21" t="s">
        <v>94</v>
      </c>
      <c r="E44" s="28">
        <v>22.5</v>
      </c>
      <c r="F44" s="52">
        <v>14</v>
      </c>
      <c r="G44" s="55">
        <f t="shared" si="6"/>
        <v>138</v>
      </c>
      <c r="H44" s="50">
        <f t="shared" ref="H44:H46" si="7">IF((F44=0),"",F44/E44/24)</f>
        <v>2.5925925925925925E-2</v>
      </c>
      <c r="I44" s="50">
        <f>IF((F44=0),"",I43+K43+H44)</f>
        <v>0.42569444444444443</v>
      </c>
      <c r="J44" s="22"/>
      <c r="K44" s="22"/>
      <c r="L44" s="22"/>
      <c r="M44" s="21"/>
    </row>
    <row r="45" spans="1:13" x14ac:dyDescent="0.2">
      <c r="A45" s="21" t="s">
        <v>37</v>
      </c>
      <c r="B45" s="46" t="s">
        <v>32</v>
      </c>
      <c r="C45" s="43"/>
      <c r="D45" s="21" t="s">
        <v>95</v>
      </c>
      <c r="E45" s="28">
        <v>22.5</v>
      </c>
      <c r="F45" s="52">
        <v>22</v>
      </c>
      <c r="G45" s="55">
        <f t="shared" si="6"/>
        <v>160</v>
      </c>
      <c r="H45" s="50">
        <f t="shared" si="7"/>
        <v>4.0740740740740737E-2</v>
      </c>
      <c r="I45" s="50">
        <f>IF((F45=0),"",I44+K44+H45)</f>
        <v>0.46643518518518517</v>
      </c>
      <c r="J45" s="22"/>
      <c r="K45" s="22"/>
      <c r="L45" s="22"/>
      <c r="M45" s="21"/>
    </row>
    <row r="46" spans="1:13" s="8" customFormat="1" x14ac:dyDescent="0.2">
      <c r="A46" s="21" t="s">
        <v>37</v>
      </c>
      <c r="B46" s="73" t="s">
        <v>32</v>
      </c>
      <c r="C46" s="74"/>
      <c r="D46" s="27"/>
      <c r="E46" s="28">
        <v>22.5</v>
      </c>
      <c r="F46" s="54">
        <v>0.5</v>
      </c>
      <c r="G46" s="55">
        <f t="shared" si="6"/>
        <v>160.5</v>
      </c>
      <c r="H46" s="50">
        <f t="shared" si="7"/>
        <v>9.2592592592592596E-4</v>
      </c>
      <c r="I46" s="50">
        <f>IF((F46=0),"",I45+K45+H46)</f>
        <v>0.46736111111111112</v>
      </c>
      <c r="J46" s="29"/>
      <c r="K46" s="38">
        <v>5.2083333333333336E-2</v>
      </c>
      <c r="L46" s="23">
        <f>I46-J41</f>
        <v>0.10092592592592592</v>
      </c>
      <c r="M46" s="44"/>
    </row>
    <row r="47" spans="1:13" s="8" customFormat="1" ht="25.5" x14ac:dyDescent="0.2">
      <c r="A47" s="59" t="s">
        <v>37</v>
      </c>
      <c r="B47" s="73" t="s">
        <v>32</v>
      </c>
      <c r="C47" s="74"/>
      <c r="D47" s="27" t="s">
        <v>96</v>
      </c>
      <c r="E47" s="28"/>
      <c r="F47" s="54"/>
      <c r="G47" s="55"/>
      <c r="H47" s="56"/>
      <c r="I47" s="56"/>
      <c r="J47" s="29">
        <f>I46+K46</f>
        <v>0.51944444444444449</v>
      </c>
      <c r="K47" s="29"/>
      <c r="L47" s="29"/>
      <c r="M47" s="59"/>
    </row>
    <row r="48" spans="1:13" s="8" customFormat="1" x14ac:dyDescent="0.2">
      <c r="A48" s="21" t="s">
        <v>37</v>
      </c>
      <c r="B48" s="46" t="s">
        <v>32</v>
      </c>
      <c r="C48" s="45"/>
      <c r="D48" s="21" t="s">
        <v>97</v>
      </c>
      <c r="E48" s="28">
        <v>22.5</v>
      </c>
      <c r="F48" s="54">
        <v>0.5</v>
      </c>
      <c r="G48" s="53">
        <f>IF(F48="","",F48+G46)</f>
        <v>161</v>
      </c>
      <c r="H48" s="50">
        <f t="shared" si="1"/>
        <v>9.2592592592592596E-4</v>
      </c>
      <c r="I48" s="50">
        <f>IF((F48=0),"",I46+K46+H48)</f>
        <v>0.52037037037037037</v>
      </c>
      <c r="J48" s="22"/>
      <c r="K48" s="29"/>
      <c r="L48" s="29"/>
      <c r="M48" s="44"/>
    </row>
    <row r="49" spans="1:13" s="8" customFormat="1" x14ac:dyDescent="0.2">
      <c r="A49" s="21" t="s">
        <v>37</v>
      </c>
      <c r="B49" s="71" t="s">
        <v>32</v>
      </c>
      <c r="C49" s="71"/>
      <c r="D49" s="21" t="s">
        <v>98</v>
      </c>
      <c r="E49" s="28">
        <v>22.5</v>
      </c>
      <c r="F49" s="54">
        <v>14</v>
      </c>
      <c r="G49" s="53">
        <f t="shared" ref="G49:G54" si="8">IF(F49="","",F49+G48)</f>
        <v>175</v>
      </c>
      <c r="H49" s="50">
        <f t="shared" si="1"/>
        <v>2.5925925925925925E-2</v>
      </c>
      <c r="I49" s="50">
        <f t="shared" ref="I49:I54" si="9">IF((F49=0),"",I48+K48+H49)</f>
        <v>0.54629629629629628</v>
      </c>
      <c r="J49" s="22"/>
      <c r="K49" s="29"/>
      <c r="L49" s="29"/>
      <c r="M49" s="44"/>
    </row>
    <row r="50" spans="1:13" s="8" customFormat="1" x14ac:dyDescent="0.2">
      <c r="A50" s="21" t="s">
        <v>37</v>
      </c>
      <c r="B50" s="44" t="s">
        <v>32</v>
      </c>
      <c r="C50" s="44"/>
      <c r="D50" s="21" t="s">
        <v>99</v>
      </c>
      <c r="E50" s="28">
        <v>22.5</v>
      </c>
      <c r="F50" s="54">
        <v>2.5</v>
      </c>
      <c r="G50" s="53">
        <f t="shared" si="8"/>
        <v>177.5</v>
      </c>
      <c r="H50" s="50">
        <f t="shared" si="1"/>
        <v>4.6296296296296294E-3</v>
      </c>
      <c r="I50" s="50">
        <f t="shared" si="9"/>
        <v>0.55092592592592593</v>
      </c>
      <c r="J50" s="22"/>
      <c r="K50" s="29"/>
      <c r="L50" s="29"/>
      <c r="M50" s="44"/>
    </row>
    <row r="51" spans="1:13" s="8" customFormat="1" ht="25.5" x14ac:dyDescent="0.2">
      <c r="A51" s="44" t="s">
        <v>37</v>
      </c>
      <c r="B51" s="44" t="s">
        <v>32</v>
      </c>
      <c r="C51" s="44"/>
      <c r="D51" s="27" t="s">
        <v>100</v>
      </c>
      <c r="E51" s="28">
        <v>22.5</v>
      </c>
      <c r="F51" s="54">
        <v>2</v>
      </c>
      <c r="G51" s="55">
        <f t="shared" si="8"/>
        <v>179.5</v>
      </c>
      <c r="H51" s="56">
        <f t="shared" si="1"/>
        <v>3.7037037037037038E-3</v>
      </c>
      <c r="I51" s="56">
        <f t="shared" si="9"/>
        <v>0.55462962962962958</v>
      </c>
      <c r="J51" s="29"/>
      <c r="K51" s="29"/>
      <c r="L51" s="29"/>
      <c r="M51" s="44"/>
    </row>
    <row r="52" spans="1:13" s="8" customFormat="1" x14ac:dyDescent="0.2">
      <c r="A52" s="21" t="s">
        <v>38</v>
      </c>
      <c r="B52" s="44" t="s">
        <v>44</v>
      </c>
      <c r="C52" s="44"/>
      <c r="D52" s="21" t="s">
        <v>101</v>
      </c>
      <c r="E52" s="28">
        <v>22.5</v>
      </c>
      <c r="F52" s="54">
        <v>6</v>
      </c>
      <c r="G52" s="55">
        <f t="shared" si="8"/>
        <v>185.5</v>
      </c>
      <c r="H52" s="50">
        <f t="shared" si="1"/>
        <v>1.1111111111111112E-2</v>
      </c>
      <c r="I52" s="56">
        <f t="shared" si="9"/>
        <v>0.56574074074074066</v>
      </c>
      <c r="J52" s="22"/>
      <c r="K52" s="29"/>
      <c r="L52" s="29"/>
      <c r="M52" s="44"/>
    </row>
    <row r="53" spans="1:13" s="8" customFormat="1" x14ac:dyDescent="0.2">
      <c r="A53" s="21" t="s">
        <v>38</v>
      </c>
      <c r="B53" s="44" t="s">
        <v>42</v>
      </c>
      <c r="C53" s="44"/>
      <c r="D53" s="21" t="s">
        <v>102</v>
      </c>
      <c r="E53" s="28">
        <v>22.5</v>
      </c>
      <c r="F53" s="54">
        <v>3.5</v>
      </c>
      <c r="G53" s="55">
        <f t="shared" si="8"/>
        <v>189</v>
      </c>
      <c r="H53" s="50">
        <f t="shared" si="1"/>
        <v>6.4814814814814813E-3</v>
      </c>
      <c r="I53" s="56">
        <f t="shared" si="9"/>
        <v>0.57222222222222219</v>
      </c>
      <c r="J53" s="22"/>
      <c r="K53" s="29"/>
      <c r="L53" s="29"/>
      <c r="M53" s="44"/>
    </row>
    <row r="54" spans="1:13" s="8" customFormat="1" x14ac:dyDescent="0.2">
      <c r="A54" s="21" t="s">
        <v>38</v>
      </c>
      <c r="B54" s="73" t="s">
        <v>58</v>
      </c>
      <c r="C54" s="74"/>
      <c r="D54" s="27"/>
      <c r="E54" s="28">
        <v>22.5</v>
      </c>
      <c r="F54" s="54">
        <v>12.5</v>
      </c>
      <c r="G54" s="55">
        <f t="shared" si="8"/>
        <v>201.5</v>
      </c>
      <c r="H54" s="56">
        <f>IF((F54=0),"",F54/E54/24)</f>
        <v>2.314814814814815E-2</v>
      </c>
      <c r="I54" s="56">
        <f t="shared" si="9"/>
        <v>0.59537037037037033</v>
      </c>
      <c r="J54" s="29"/>
      <c r="K54" s="22">
        <v>1.0416666666666666E-2</v>
      </c>
      <c r="L54" s="23">
        <f>I54-J47</f>
        <v>7.5925925925925841E-2</v>
      </c>
      <c r="M54" s="44"/>
    </row>
    <row r="55" spans="1:13" s="8" customFormat="1" x14ac:dyDescent="0.2">
      <c r="A55" s="21" t="s">
        <v>38</v>
      </c>
      <c r="B55" s="73" t="s">
        <v>58</v>
      </c>
      <c r="C55" s="74"/>
      <c r="D55" s="21" t="s">
        <v>91</v>
      </c>
      <c r="E55" s="28"/>
      <c r="F55" s="54"/>
      <c r="G55" s="55"/>
      <c r="H55" s="56"/>
      <c r="I55" s="56"/>
      <c r="J55" s="22">
        <f>I54+K54</f>
        <v>0.60578703703703696</v>
      </c>
      <c r="K55" s="29"/>
      <c r="L55" s="29"/>
      <c r="M55" s="44"/>
    </row>
    <row r="56" spans="1:13" s="8" customFormat="1" x14ac:dyDescent="0.2">
      <c r="A56" s="21" t="s">
        <v>38</v>
      </c>
      <c r="B56" s="71" t="s">
        <v>31</v>
      </c>
      <c r="C56" s="71"/>
      <c r="D56" s="21" t="s">
        <v>103</v>
      </c>
      <c r="E56" s="28">
        <v>22.5</v>
      </c>
      <c r="F56" s="54">
        <v>4</v>
      </c>
      <c r="G56" s="53">
        <f>IF(F56="","",F56+G54)</f>
        <v>205.5</v>
      </c>
      <c r="H56" s="50">
        <f t="shared" si="1"/>
        <v>7.4074074074074077E-3</v>
      </c>
      <c r="I56" s="50">
        <f>IF((F56=0),"",I54+K54+H56)</f>
        <v>0.61319444444444438</v>
      </c>
      <c r="J56" s="22"/>
      <c r="K56" s="29"/>
      <c r="L56" s="29"/>
      <c r="M56" s="44"/>
    </row>
    <row r="57" spans="1:13" s="8" customFormat="1" x14ac:dyDescent="0.2">
      <c r="A57" s="21" t="s">
        <v>37</v>
      </c>
      <c r="B57" s="71" t="s">
        <v>33</v>
      </c>
      <c r="C57" s="71"/>
      <c r="D57" s="21" t="s">
        <v>104</v>
      </c>
      <c r="E57" s="28">
        <v>22.5</v>
      </c>
      <c r="F57" s="54">
        <v>15.5</v>
      </c>
      <c r="G57" s="55">
        <f t="shared" ref="G57:G65" si="10">IF(F57="","",F57+G56)</f>
        <v>221</v>
      </c>
      <c r="H57" s="50">
        <f t="shared" si="1"/>
        <v>2.8703703703703703E-2</v>
      </c>
      <c r="I57" s="50">
        <f t="shared" ref="I57:I65" si="11">IF((F57=0),"",I56+K56+H57)</f>
        <v>0.64189814814814805</v>
      </c>
      <c r="J57" s="22"/>
      <c r="K57" s="29"/>
      <c r="L57" s="29"/>
      <c r="M57" s="44"/>
    </row>
    <row r="58" spans="1:13" s="8" customFormat="1" x14ac:dyDescent="0.2">
      <c r="A58" s="21" t="s">
        <v>37</v>
      </c>
      <c r="B58" s="71" t="s">
        <v>33</v>
      </c>
      <c r="C58" s="71"/>
      <c r="D58" s="21" t="s">
        <v>105</v>
      </c>
      <c r="E58" s="28">
        <v>22.5</v>
      </c>
      <c r="F58" s="54">
        <v>5</v>
      </c>
      <c r="G58" s="55">
        <f t="shared" si="10"/>
        <v>226</v>
      </c>
      <c r="H58" s="50">
        <f t="shared" si="1"/>
        <v>9.2592592592592587E-3</v>
      </c>
      <c r="I58" s="50">
        <f t="shared" si="11"/>
        <v>0.65115740740740735</v>
      </c>
      <c r="J58" s="22"/>
      <c r="K58" s="29"/>
      <c r="L58" s="29"/>
      <c r="M58" s="44"/>
    </row>
    <row r="59" spans="1:13" s="8" customFormat="1" x14ac:dyDescent="0.2">
      <c r="A59" s="21" t="s">
        <v>37</v>
      </c>
      <c r="B59" s="71" t="s">
        <v>41</v>
      </c>
      <c r="C59" s="71"/>
      <c r="D59" s="21" t="s">
        <v>86</v>
      </c>
      <c r="E59" s="28">
        <v>22.5</v>
      </c>
      <c r="F59" s="54">
        <v>3</v>
      </c>
      <c r="G59" s="55">
        <f t="shared" si="10"/>
        <v>229</v>
      </c>
      <c r="H59" s="50">
        <f t="shared" si="1"/>
        <v>5.5555555555555558E-3</v>
      </c>
      <c r="I59" s="50">
        <f t="shared" si="11"/>
        <v>0.65671296296296289</v>
      </c>
      <c r="J59" s="22"/>
      <c r="K59" s="29"/>
      <c r="L59" s="29"/>
      <c r="M59" s="44"/>
    </row>
    <row r="60" spans="1:13" s="8" customFormat="1" x14ac:dyDescent="0.2">
      <c r="A60" s="21" t="s">
        <v>37</v>
      </c>
      <c r="B60" s="71" t="s">
        <v>41</v>
      </c>
      <c r="C60" s="71"/>
      <c r="D60" s="21" t="s">
        <v>106</v>
      </c>
      <c r="E60" s="28">
        <v>22.5</v>
      </c>
      <c r="F60" s="54">
        <v>1.5</v>
      </c>
      <c r="G60" s="55">
        <f t="shared" si="10"/>
        <v>230.5</v>
      </c>
      <c r="H60" s="50">
        <f t="shared" si="1"/>
        <v>2.7777777777777779E-3</v>
      </c>
      <c r="I60" s="50">
        <f t="shared" si="11"/>
        <v>0.65949074074074066</v>
      </c>
      <c r="J60" s="22"/>
      <c r="K60" s="29"/>
      <c r="L60" s="29"/>
      <c r="M60" s="44"/>
    </row>
    <row r="61" spans="1:13" s="8" customFormat="1" ht="25.5" x14ac:dyDescent="0.2">
      <c r="A61" s="44" t="s">
        <v>37</v>
      </c>
      <c r="B61" s="71" t="s">
        <v>41</v>
      </c>
      <c r="C61" s="71"/>
      <c r="D61" s="27" t="s">
        <v>107</v>
      </c>
      <c r="E61" s="28">
        <v>22.5</v>
      </c>
      <c r="F61" s="54">
        <v>2.5</v>
      </c>
      <c r="G61" s="55">
        <f t="shared" si="10"/>
        <v>233</v>
      </c>
      <c r="H61" s="56">
        <f t="shared" si="1"/>
        <v>4.6296296296296294E-3</v>
      </c>
      <c r="I61" s="56">
        <f t="shared" si="11"/>
        <v>0.66412037037037031</v>
      </c>
      <c r="J61" s="29"/>
      <c r="K61" s="29"/>
      <c r="L61" s="29"/>
      <c r="M61" s="44"/>
    </row>
    <row r="62" spans="1:13" s="8" customFormat="1" x14ac:dyDescent="0.2">
      <c r="A62" s="44" t="s">
        <v>37</v>
      </c>
      <c r="B62" s="44" t="s">
        <v>41</v>
      </c>
      <c r="C62" s="44"/>
      <c r="D62" s="27" t="s">
        <v>108</v>
      </c>
      <c r="E62" s="28">
        <v>22.5</v>
      </c>
      <c r="F62" s="54">
        <v>1</v>
      </c>
      <c r="G62" s="55">
        <f t="shared" si="10"/>
        <v>234</v>
      </c>
      <c r="H62" s="56">
        <f t="shared" si="1"/>
        <v>1.8518518518518519E-3</v>
      </c>
      <c r="I62" s="56">
        <f t="shared" si="11"/>
        <v>0.66597222222222219</v>
      </c>
      <c r="J62" s="29"/>
      <c r="K62" s="29"/>
      <c r="L62" s="29"/>
      <c r="M62" s="44"/>
    </row>
    <row r="63" spans="1:13" s="8" customFormat="1" x14ac:dyDescent="0.2">
      <c r="A63" s="44" t="s">
        <v>37</v>
      </c>
      <c r="B63" s="44" t="s">
        <v>41</v>
      </c>
      <c r="C63" s="44"/>
      <c r="D63" s="27" t="s">
        <v>109</v>
      </c>
      <c r="E63" s="28">
        <v>22.5</v>
      </c>
      <c r="F63" s="54">
        <v>5</v>
      </c>
      <c r="G63" s="55">
        <f t="shared" si="10"/>
        <v>239</v>
      </c>
      <c r="H63" s="56">
        <f t="shared" si="1"/>
        <v>9.2592592592592587E-3</v>
      </c>
      <c r="I63" s="56">
        <f t="shared" si="11"/>
        <v>0.67523148148148149</v>
      </c>
      <c r="J63" s="29"/>
      <c r="K63" s="29"/>
      <c r="L63" s="29"/>
      <c r="M63" s="44"/>
    </row>
    <row r="64" spans="1:13" s="8" customFormat="1" x14ac:dyDescent="0.2">
      <c r="A64" s="21" t="s">
        <v>37</v>
      </c>
      <c r="B64" s="71" t="s">
        <v>40</v>
      </c>
      <c r="C64" s="71"/>
      <c r="D64" s="21" t="s">
        <v>80</v>
      </c>
      <c r="E64" s="28">
        <v>22.5</v>
      </c>
      <c r="F64" s="54">
        <v>2.5</v>
      </c>
      <c r="G64" s="55">
        <f t="shared" si="10"/>
        <v>241.5</v>
      </c>
      <c r="H64" s="56">
        <f t="shared" si="1"/>
        <v>4.6296296296296294E-3</v>
      </c>
      <c r="I64" s="56">
        <f t="shared" si="11"/>
        <v>0.67986111111111114</v>
      </c>
      <c r="J64" s="22"/>
      <c r="K64" s="29"/>
      <c r="L64" s="29"/>
      <c r="M64" s="44"/>
    </row>
    <row r="65" spans="1:13" s="8" customFormat="1" x14ac:dyDescent="0.2">
      <c r="A65" s="21" t="s">
        <v>22</v>
      </c>
      <c r="B65" s="73" t="s">
        <v>30</v>
      </c>
      <c r="C65" s="74"/>
      <c r="D65" s="27"/>
      <c r="E65" s="28">
        <v>22.5</v>
      </c>
      <c r="F65" s="54">
        <v>3.5</v>
      </c>
      <c r="G65" s="55">
        <f t="shared" si="10"/>
        <v>245</v>
      </c>
      <c r="H65" s="56">
        <f>IF((F65=0),"",F65/E65/24)</f>
        <v>6.4814814814814813E-3</v>
      </c>
      <c r="I65" s="56">
        <f t="shared" si="11"/>
        <v>0.68634259259259267</v>
      </c>
      <c r="J65" s="29"/>
      <c r="K65" s="22">
        <v>1.0416666666666666E-2</v>
      </c>
      <c r="L65" s="23">
        <f>I65-J55</f>
        <v>8.0555555555555713E-2</v>
      </c>
      <c r="M65" s="44"/>
    </row>
    <row r="66" spans="1:13" s="8" customFormat="1" x14ac:dyDescent="0.2">
      <c r="A66" s="21" t="s">
        <v>22</v>
      </c>
      <c r="B66" s="73" t="s">
        <v>30</v>
      </c>
      <c r="C66" s="74"/>
      <c r="D66" s="21" t="s">
        <v>81</v>
      </c>
      <c r="E66" s="28"/>
      <c r="F66" s="54"/>
      <c r="G66" s="55"/>
      <c r="H66" s="56"/>
      <c r="I66" s="56"/>
      <c r="J66" s="22">
        <f>I65+K65</f>
        <v>0.6967592592592593</v>
      </c>
      <c r="K66" s="29"/>
      <c r="L66" s="29"/>
      <c r="M66" s="44"/>
    </row>
    <row r="67" spans="1:13" s="8" customFormat="1" x14ac:dyDescent="0.2">
      <c r="A67" s="21" t="s">
        <v>22</v>
      </c>
      <c r="B67" s="71" t="s">
        <v>34</v>
      </c>
      <c r="C67" s="71"/>
      <c r="D67" s="21" t="s">
        <v>110</v>
      </c>
      <c r="E67" s="28">
        <v>22.5</v>
      </c>
      <c r="F67" s="54">
        <v>4</v>
      </c>
      <c r="G67" s="53">
        <f>IF(F67="","",F67+G65)</f>
        <v>249</v>
      </c>
      <c r="H67" s="50">
        <f t="shared" si="1"/>
        <v>7.4074074074074077E-3</v>
      </c>
      <c r="I67" s="50">
        <f>IF((F67=0),"",I65+K65+H67)</f>
        <v>0.70416666666666672</v>
      </c>
      <c r="J67" s="22"/>
      <c r="K67" s="29"/>
      <c r="L67" s="29"/>
      <c r="M67" s="44"/>
    </row>
    <row r="68" spans="1:13" s="8" customFormat="1" x14ac:dyDescent="0.2">
      <c r="A68" s="60" t="s">
        <v>22</v>
      </c>
      <c r="B68" s="62" t="s">
        <v>35</v>
      </c>
      <c r="C68" s="62"/>
      <c r="D68" s="60" t="s">
        <v>111</v>
      </c>
      <c r="E68" s="28">
        <v>22.5</v>
      </c>
      <c r="F68" s="54">
        <v>7</v>
      </c>
      <c r="G68" s="55">
        <f t="shared" ref="G68:G83" si="12">IF(F68="","",F68+G67)</f>
        <v>256</v>
      </c>
      <c r="H68" s="50">
        <f t="shared" si="1"/>
        <v>1.2962962962962963E-2</v>
      </c>
      <c r="I68" s="50">
        <f t="shared" ref="I68:I83" si="13">IF((F68=0),"",I67+K67+H68)</f>
        <v>0.71712962962962967</v>
      </c>
      <c r="J68" s="22"/>
      <c r="K68" s="29"/>
      <c r="L68" s="29"/>
      <c r="M68" s="44"/>
    </row>
    <row r="69" spans="1:13" s="8" customFormat="1" x14ac:dyDescent="0.2">
      <c r="A69" s="60" t="s">
        <v>22</v>
      </c>
      <c r="B69" s="62" t="s">
        <v>29</v>
      </c>
      <c r="C69" s="62"/>
      <c r="D69" s="60" t="s">
        <v>112</v>
      </c>
      <c r="E69" s="28">
        <v>22.5</v>
      </c>
      <c r="F69" s="54">
        <v>15.5</v>
      </c>
      <c r="G69" s="55">
        <f t="shared" si="12"/>
        <v>271.5</v>
      </c>
      <c r="H69" s="50">
        <f t="shared" si="1"/>
        <v>2.8703703703703703E-2</v>
      </c>
      <c r="I69" s="50">
        <f t="shared" si="13"/>
        <v>0.74583333333333335</v>
      </c>
      <c r="J69" s="22"/>
      <c r="K69" s="29"/>
      <c r="L69" s="29"/>
      <c r="M69" s="44"/>
    </row>
    <row r="70" spans="1:13" s="8" customFormat="1" x14ac:dyDescent="0.2">
      <c r="A70" s="60" t="s">
        <v>22</v>
      </c>
      <c r="B70" s="62" t="s">
        <v>29</v>
      </c>
      <c r="C70" s="62"/>
      <c r="D70" s="60" t="s">
        <v>113</v>
      </c>
      <c r="E70" s="28">
        <v>22.5</v>
      </c>
      <c r="F70" s="54">
        <v>1</v>
      </c>
      <c r="G70" s="55">
        <f t="shared" si="12"/>
        <v>272.5</v>
      </c>
      <c r="H70" s="50">
        <f t="shared" si="1"/>
        <v>1.8518518518518519E-3</v>
      </c>
      <c r="I70" s="50">
        <f t="shared" si="13"/>
        <v>0.74768518518518523</v>
      </c>
      <c r="J70" s="22"/>
      <c r="K70" s="29"/>
      <c r="L70" s="29"/>
      <c r="M70" s="44"/>
    </row>
    <row r="71" spans="1:13" s="8" customFormat="1" x14ac:dyDescent="0.2">
      <c r="A71" s="60" t="s">
        <v>22</v>
      </c>
      <c r="B71" s="62" t="s">
        <v>29</v>
      </c>
      <c r="C71" s="62"/>
      <c r="D71" s="60" t="s">
        <v>76</v>
      </c>
      <c r="E71" s="28">
        <v>22.5</v>
      </c>
      <c r="F71" s="54">
        <v>1</v>
      </c>
      <c r="G71" s="55">
        <f t="shared" si="12"/>
        <v>273.5</v>
      </c>
      <c r="H71" s="50">
        <f t="shared" si="1"/>
        <v>1.8518518518518519E-3</v>
      </c>
      <c r="I71" s="50">
        <f t="shared" si="13"/>
        <v>0.74953703703703711</v>
      </c>
      <c r="J71" s="22"/>
      <c r="K71" s="29"/>
      <c r="L71" s="29"/>
      <c r="M71" s="44"/>
    </row>
    <row r="72" spans="1:13" s="8" customFormat="1" x14ac:dyDescent="0.2">
      <c r="A72" s="60" t="s">
        <v>22</v>
      </c>
      <c r="B72" s="62" t="s">
        <v>29</v>
      </c>
      <c r="C72" s="62"/>
      <c r="D72" s="60" t="s">
        <v>114</v>
      </c>
      <c r="E72" s="28">
        <v>22.5</v>
      </c>
      <c r="F72" s="54">
        <v>1</v>
      </c>
      <c r="G72" s="55">
        <f t="shared" si="12"/>
        <v>274.5</v>
      </c>
      <c r="H72" s="50">
        <f t="shared" si="1"/>
        <v>1.8518518518518519E-3</v>
      </c>
      <c r="I72" s="50">
        <f t="shared" si="13"/>
        <v>0.75138888888888899</v>
      </c>
      <c r="J72" s="22"/>
      <c r="K72" s="29"/>
      <c r="L72" s="29"/>
      <c r="M72" s="44"/>
    </row>
    <row r="73" spans="1:13" s="8" customFormat="1" x14ac:dyDescent="0.2">
      <c r="A73" s="60" t="s">
        <v>22</v>
      </c>
      <c r="B73" s="62" t="s">
        <v>36</v>
      </c>
      <c r="C73" s="62"/>
      <c r="D73" s="60" t="s">
        <v>115</v>
      </c>
      <c r="E73" s="28">
        <v>22.5</v>
      </c>
      <c r="F73" s="54">
        <v>3.5</v>
      </c>
      <c r="G73" s="55">
        <f t="shared" si="12"/>
        <v>278</v>
      </c>
      <c r="H73" s="50">
        <f t="shared" si="1"/>
        <v>6.4814814814814813E-3</v>
      </c>
      <c r="I73" s="50">
        <f t="shared" si="13"/>
        <v>0.75787037037037053</v>
      </c>
      <c r="J73" s="22"/>
      <c r="K73" s="29"/>
      <c r="L73" s="29"/>
      <c r="M73" s="44"/>
    </row>
    <row r="74" spans="1:13" s="8" customFormat="1" x14ac:dyDescent="0.2">
      <c r="A74" s="60" t="s">
        <v>22</v>
      </c>
      <c r="B74" s="62" t="s">
        <v>36</v>
      </c>
      <c r="C74" s="62"/>
      <c r="D74" s="60" t="s">
        <v>116</v>
      </c>
      <c r="E74" s="28">
        <v>22.5</v>
      </c>
      <c r="F74" s="54">
        <v>2</v>
      </c>
      <c r="G74" s="55">
        <f t="shared" si="12"/>
        <v>280</v>
      </c>
      <c r="H74" s="50">
        <f t="shared" si="1"/>
        <v>3.7037037037037038E-3</v>
      </c>
      <c r="I74" s="50">
        <f t="shared" si="13"/>
        <v>0.76157407407407418</v>
      </c>
      <c r="J74" s="22"/>
      <c r="K74" s="29"/>
      <c r="L74" s="29"/>
      <c r="M74" s="44"/>
    </row>
    <row r="75" spans="1:13" s="8" customFormat="1" x14ac:dyDescent="0.2">
      <c r="A75" s="60" t="s">
        <v>22</v>
      </c>
      <c r="B75" s="62" t="s">
        <v>36</v>
      </c>
      <c r="C75" s="62"/>
      <c r="D75" s="60" t="s">
        <v>117</v>
      </c>
      <c r="E75" s="28">
        <v>22.5</v>
      </c>
      <c r="F75" s="54">
        <v>3</v>
      </c>
      <c r="G75" s="55">
        <f t="shared" si="12"/>
        <v>283</v>
      </c>
      <c r="H75" s="50">
        <f t="shared" si="1"/>
        <v>5.5555555555555558E-3</v>
      </c>
      <c r="I75" s="50">
        <f t="shared" si="13"/>
        <v>0.76712962962962972</v>
      </c>
      <c r="J75" s="22"/>
      <c r="K75" s="29"/>
      <c r="L75" s="29"/>
      <c r="M75" s="44"/>
    </row>
    <row r="76" spans="1:13" s="8" customFormat="1" x14ac:dyDescent="0.2">
      <c r="A76" s="60" t="s">
        <v>22</v>
      </c>
      <c r="B76" s="62" t="s">
        <v>39</v>
      </c>
      <c r="C76" s="62"/>
      <c r="D76" s="60" t="s">
        <v>118</v>
      </c>
      <c r="E76" s="28">
        <v>22.5</v>
      </c>
      <c r="F76" s="54">
        <v>7</v>
      </c>
      <c r="G76" s="55">
        <f t="shared" si="12"/>
        <v>290</v>
      </c>
      <c r="H76" s="50">
        <f t="shared" si="1"/>
        <v>1.2962962962962963E-2</v>
      </c>
      <c r="I76" s="50">
        <f t="shared" si="13"/>
        <v>0.78009259259259267</v>
      </c>
      <c r="J76" s="22"/>
      <c r="K76" s="29"/>
      <c r="L76" s="29"/>
      <c r="M76" s="44"/>
    </row>
    <row r="77" spans="1:13" s="8" customFormat="1" x14ac:dyDescent="0.2">
      <c r="A77" s="60" t="s">
        <v>22</v>
      </c>
      <c r="B77" s="62" t="s">
        <v>39</v>
      </c>
      <c r="C77" s="62"/>
      <c r="D77" s="60" t="s">
        <v>119</v>
      </c>
      <c r="E77" s="28">
        <v>22.5</v>
      </c>
      <c r="F77" s="54">
        <v>4.5</v>
      </c>
      <c r="G77" s="55">
        <f t="shared" si="12"/>
        <v>294.5</v>
      </c>
      <c r="H77" s="50">
        <f t="shared" si="1"/>
        <v>8.3333333333333332E-3</v>
      </c>
      <c r="I77" s="50">
        <f t="shared" si="13"/>
        <v>0.78842592592592597</v>
      </c>
      <c r="J77" s="22"/>
      <c r="K77" s="29"/>
      <c r="L77" s="29"/>
      <c r="M77" s="44"/>
    </row>
    <row r="78" spans="1:13" s="8" customFormat="1" x14ac:dyDescent="0.2">
      <c r="A78" s="60" t="s">
        <v>22</v>
      </c>
      <c r="B78" s="62" t="s">
        <v>39</v>
      </c>
      <c r="C78" s="62"/>
      <c r="D78" s="60" t="s">
        <v>120</v>
      </c>
      <c r="E78" s="28">
        <v>22.5</v>
      </c>
      <c r="F78" s="54">
        <v>1.5</v>
      </c>
      <c r="G78" s="55">
        <f t="shared" si="12"/>
        <v>296</v>
      </c>
      <c r="H78" s="50">
        <f t="shared" si="1"/>
        <v>2.7777777777777779E-3</v>
      </c>
      <c r="I78" s="50">
        <f t="shared" si="13"/>
        <v>0.79120370370370374</v>
      </c>
      <c r="J78" s="22"/>
      <c r="K78" s="29"/>
      <c r="L78" s="29"/>
      <c r="M78" s="44"/>
    </row>
    <row r="79" spans="1:13" s="8" customFormat="1" x14ac:dyDescent="0.2">
      <c r="A79" s="60" t="s">
        <v>22</v>
      </c>
      <c r="B79" s="62" t="s">
        <v>39</v>
      </c>
      <c r="C79" s="62"/>
      <c r="D79" s="60" t="s">
        <v>121</v>
      </c>
      <c r="E79" s="28">
        <v>22.5</v>
      </c>
      <c r="F79" s="54">
        <v>1</v>
      </c>
      <c r="G79" s="55">
        <f t="shared" si="12"/>
        <v>297</v>
      </c>
      <c r="H79" s="50">
        <f t="shared" si="1"/>
        <v>1.8518518518518519E-3</v>
      </c>
      <c r="I79" s="50">
        <f t="shared" si="13"/>
        <v>0.79305555555555562</v>
      </c>
      <c r="J79" s="22"/>
      <c r="K79" s="29"/>
      <c r="L79" s="29"/>
      <c r="M79" s="44"/>
    </row>
    <row r="80" spans="1:13" s="8" customFormat="1" x14ac:dyDescent="0.2">
      <c r="A80" s="60" t="s">
        <v>22</v>
      </c>
      <c r="B80" s="62" t="s">
        <v>39</v>
      </c>
      <c r="C80" s="62"/>
      <c r="D80" s="60" t="s">
        <v>122</v>
      </c>
      <c r="E80" s="28">
        <v>22.5</v>
      </c>
      <c r="F80" s="54">
        <v>1</v>
      </c>
      <c r="G80" s="55">
        <f t="shared" si="12"/>
        <v>298</v>
      </c>
      <c r="H80" s="50">
        <f t="shared" si="1"/>
        <v>1.8518518518518519E-3</v>
      </c>
      <c r="I80" s="50">
        <f t="shared" si="13"/>
        <v>0.79490740740740751</v>
      </c>
      <c r="J80" s="22"/>
      <c r="K80" s="29"/>
      <c r="L80" s="29"/>
      <c r="M80" s="44"/>
    </row>
    <row r="81" spans="1:13" s="8" customFormat="1" x14ac:dyDescent="0.2">
      <c r="A81" s="60" t="s">
        <v>22</v>
      </c>
      <c r="B81" s="62" t="s">
        <v>39</v>
      </c>
      <c r="C81" s="62"/>
      <c r="D81" s="60" t="s">
        <v>125</v>
      </c>
      <c r="E81" s="28">
        <v>22.5</v>
      </c>
      <c r="F81" s="54">
        <v>0.5</v>
      </c>
      <c r="G81" s="55">
        <f t="shared" si="12"/>
        <v>298.5</v>
      </c>
      <c r="H81" s="50">
        <f t="shared" si="1"/>
        <v>9.2592592592592596E-4</v>
      </c>
      <c r="I81" s="50">
        <f t="shared" si="13"/>
        <v>0.79583333333333339</v>
      </c>
      <c r="J81" s="22"/>
      <c r="K81" s="29"/>
      <c r="L81" s="29"/>
      <c r="M81" s="44"/>
    </row>
    <row r="82" spans="1:13" s="8" customFormat="1" x14ac:dyDescent="0.2">
      <c r="A82" s="60" t="s">
        <v>22</v>
      </c>
      <c r="B82" s="62" t="s">
        <v>23</v>
      </c>
      <c r="C82" s="62"/>
      <c r="D82" s="60" t="s">
        <v>67</v>
      </c>
      <c r="E82" s="28">
        <v>22.5</v>
      </c>
      <c r="F82" s="54">
        <v>1</v>
      </c>
      <c r="G82" s="55">
        <f t="shared" si="12"/>
        <v>299.5</v>
      </c>
      <c r="H82" s="50">
        <f t="shared" si="1"/>
        <v>1.8518518518518519E-3</v>
      </c>
      <c r="I82" s="50">
        <f t="shared" si="13"/>
        <v>0.79768518518518527</v>
      </c>
      <c r="J82" s="22"/>
      <c r="K82" s="29"/>
      <c r="L82" s="29"/>
      <c r="M82" s="44"/>
    </row>
    <row r="83" spans="1:13" x14ac:dyDescent="0.2">
      <c r="A83" s="60" t="s">
        <v>22</v>
      </c>
      <c r="B83" s="63" t="s">
        <v>23</v>
      </c>
      <c r="C83" s="63"/>
      <c r="D83" s="60"/>
      <c r="E83" s="17">
        <v>22.5</v>
      </c>
      <c r="F83" s="52">
        <v>1</v>
      </c>
      <c r="G83" s="55">
        <f t="shared" si="12"/>
        <v>300.5</v>
      </c>
      <c r="H83" s="50">
        <f t="shared" si="1"/>
        <v>1.8518518518518519E-3</v>
      </c>
      <c r="I83" s="50">
        <f t="shared" si="13"/>
        <v>0.79953703703703716</v>
      </c>
      <c r="J83" s="22"/>
      <c r="K83" s="22"/>
      <c r="L83" s="23">
        <f>I83-J66</f>
        <v>0.10277777777777786</v>
      </c>
      <c r="M83" s="21"/>
    </row>
    <row r="84" spans="1:13" x14ac:dyDescent="0.2">
      <c r="A84" s="4"/>
      <c r="B84" s="64"/>
      <c r="C84" s="64"/>
      <c r="D84" s="4"/>
      <c r="E84" s="13"/>
      <c r="F84" s="14"/>
      <c r="G84" s="3"/>
      <c r="H84" s="15"/>
      <c r="I84" s="16"/>
      <c r="J84" s="16"/>
      <c r="K84" s="16"/>
      <c r="L84" s="16"/>
    </row>
    <row r="85" spans="1:13" x14ac:dyDescent="0.2">
      <c r="A85" s="4"/>
      <c r="B85" s="64"/>
      <c r="C85" s="64"/>
      <c r="D85" s="26" t="s">
        <v>24</v>
      </c>
      <c r="E85" s="13"/>
      <c r="F85" s="14"/>
      <c r="G85" s="3"/>
      <c r="H85" s="15"/>
      <c r="I85" s="25" t="s">
        <v>126</v>
      </c>
      <c r="J85" s="16"/>
      <c r="K85" s="16"/>
      <c r="L85" s="16"/>
    </row>
    <row r="87" spans="1:13" s="24" customFormat="1" x14ac:dyDescent="0.2">
      <c r="A87" s="65" t="s">
        <v>29</v>
      </c>
      <c r="B87" s="66"/>
      <c r="D87" s="65" t="s">
        <v>58</v>
      </c>
      <c r="E87" s="66"/>
      <c r="I87" s="35"/>
      <c r="J87" s="35"/>
      <c r="K87" s="35"/>
      <c r="L87" s="35"/>
      <c r="M87" s="30"/>
    </row>
    <row r="88" spans="1:13" s="24" customFormat="1" x14ac:dyDescent="0.2">
      <c r="A88" s="24" t="s">
        <v>45</v>
      </c>
      <c r="D88" s="24" t="s">
        <v>54</v>
      </c>
      <c r="E88" s="40"/>
      <c r="I88" s="35"/>
      <c r="J88" s="35"/>
      <c r="K88" s="35"/>
      <c r="L88" s="35"/>
      <c r="M88" s="30"/>
    </row>
    <row r="89" spans="1:13" s="24" customFormat="1" x14ac:dyDescent="0.2">
      <c r="A89" s="24" t="s">
        <v>46</v>
      </c>
      <c r="D89" s="24" t="s">
        <v>55</v>
      </c>
      <c r="E89" s="40"/>
      <c r="I89" s="35"/>
      <c r="J89" s="35"/>
      <c r="K89" s="35"/>
      <c r="L89" s="35"/>
      <c r="M89" s="30"/>
    </row>
    <row r="90" spans="1:13" s="24" customFormat="1" x14ac:dyDescent="0.2">
      <c r="A90" s="24" t="s">
        <v>47</v>
      </c>
      <c r="D90" s="24" t="s">
        <v>56</v>
      </c>
      <c r="E90" s="40"/>
      <c r="I90" s="35"/>
      <c r="J90" s="35"/>
      <c r="K90" s="35"/>
      <c r="L90" s="35"/>
      <c r="M90" s="30"/>
    </row>
    <row r="91" spans="1:13" s="24" customFormat="1" x14ac:dyDescent="0.2">
      <c r="A91" s="24" t="s">
        <v>48</v>
      </c>
      <c r="B91" s="42"/>
      <c r="C91" s="42"/>
      <c r="D91" s="24" t="s">
        <v>57</v>
      </c>
      <c r="E91" s="40"/>
      <c r="I91" s="35"/>
      <c r="J91" s="35"/>
      <c r="K91" s="35"/>
      <c r="L91" s="35"/>
      <c r="M91" s="30"/>
    </row>
    <row r="92" spans="1:13" s="24" customFormat="1" x14ac:dyDescent="0.2">
      <c r="A92" s="30"/>
      <c r="B92" s="72"/>
      <c r="C92" s="72"/>
      <c r="D92" s="39"/>
      <c r="E92" s="40"/>
      <c r="F92" s="32"/>
      <c r="G92" s="33"/>
      <c r="H92" s="34"/>
      <c r="I92" s="35"/>
      <c r="J92" s="35"/>
      <c r="K92" s="35"/>
      <c r="L92" s="35"/>
      <c r="M92" s="30"/>
    </row>
    <row r="93" spans="1:13" s="24" customFormat="1" x14ac:dyDescent="0.2">
      <c r="A93" s="65" t="s">
        <v>49</v>
      </c>
      <c r="B93" s="66"/>
      <c r="C93" s="37"/>
      <c r="D93" s="65" t="s">
        <v>32</v>
      </c>
      <c r="E93" s="66"/>
      <c r="F93" s="32"/>
      <c r="G93" s="33"/>
      <c r="H93" s="34"/>
      <c r="I93" s="35"/>
      <c r="J93" s="35"/>
      <c r="K93" s="35"/>
      <c r="L93" s="35"/>
      <c r="M93" s="30"/>
    </row>
    <row r="94" spans="1:13" s="24" customFormat="1" x14ac:dyDescent="0.2">
      <c r="A94" s="24" t="s">
        <v>50</v>
      </c>
      <c r="C94" s="37"/>
      <c r="D94" s="24" t="s">
        <v>66</v>
      </c>
      <c r="F94" s="32"/>
      <c r="G94" s="33"/>
      <c r="H94" s="34"/>
      <c r="I94" s="35"/>
      <c r="J94" s="35"/>
      <c r="K94" s="35"/>
      <c r="L94" s="35"/>
      <c r="M94" s="30"/>
    </row>
    <row r="95" spans="1:13" s="24" customFormat="1" x14ac:dyDescent="0.2">
      <c r="A95" s="24" t="s">
        <v>51</v>
      </c>
      <c r="C95" s="37"/>
      <c r="D95" s="24" t="s">
        <v>63</v>
      </c>
      <c r="F95" s="32"/>
      <c r="G95" s="33"/>
      <c r="H95" s="34"/>
      <c r="I95" s="35"/>
      <c r="J95" s="35"/>
      <c r="K95" s="35"/>
      <c r="L95" s="35"/>
      <c r="M95" s="30"/>
    </row>
    <row r="96" spans="1:13" s="24" customFormat="1" x14ac:dyDescent="0.2">
      <c r="A96" s="24" t="s">
        <v>52</v>
      </c>
      <c r="C96" s="41"/>
      <c r="D96" s="24" t="s">
        <v>59</v>
      </c>
      <c r="F96" s="32"/>
      <c r="G96" s="33"/>
      <c r="H96" s="34"/>
      <c r="I96" s="35"/>
      <c r="J96" s="35"/>
      <c r="K96" s="35"/>
      <c r="L96" s="35"/>
      <c r="M96" s="30"/>
    </row>
    <row r="97" spans="1:13" s="24" customFormat="1" x14ac:dyDescent="0.2">
      <c r="A97" s="24" t="s">
        <v>53</v>
      </c>
      <c r="C97" s="37"/>
      <c r="D97" s="24" t="s">
        <v>64</v>
      </c>
      <c r="F97" s="32"/>
      <c r="G97" s="33"/>
      <c r="H97" s="34"/>
      <c r="I97" s="35"/>
      <c r="J97" s="35"/>
      <c r="K97" s="35"/>
      <c r="L97" s="35"/>
      <c r="M97" s="30"/>
    </row>
    <row r="98" spans="1:13" x14ac:dyDescent="0.2">
      <c r="A98" s="24"/>
      <c r="B98" s="64"/>
      <c r="C98" s="64"/>
      <c r="F98" s="14"/>
      <c r="G98" s="3"/>
      <c r="H98" s="15"/>
      <c r="I98" s="16"/>
      <c r="J98" s="16"/>
      <c r="K98" s="16"/>
      <c r="L98" s="16"/>
    </row>
    <row r="99" spans="1:13" x14ac:dyDescent="0.2">
      <c r="A99" s="31"/>
      <c r="B99" s="64"/>
      <c r="C99" s="64"/>
      <c r="D99" s="65" t="s">
        <v>60</v>
      </c>
      <c r="E99" s="66"/>
      <c r="F99" s="34"/>
      <c r="G99" s="3"/>
      <c r="H99" s="15"/>
      <c r="I99" s="16"/>
      <c r="J99" s="16"/>
      <c r="K99" s="16"/>
      <c r="L99" s="16"/>
    </row>
    <row r="100" spans="1:13" x14ac:dyDescent="0.2">
      <c r="A100" s="4"/>
      <c r="B100" s="64"/>
      <c r="C100" s="64"/>
      <c r="D100" s="41" t="s">
        <v>45</v>
      </c>
      <c r="E100" s="40"/>
      <c r="F100" s="34"/>
      <c r="G100" s="3"/>
      <c r="H100" s="15"/>
      <c r="I100" s="16"/>
      <c r="J100" s="16"/>
      <c r="K100" s="16"/>
      <c r="L100" s="16"/>
    </row>
    <row r="101" spans="1:13" x14ac:dyDescent="0.2">
      <c r="A101" s="4"/>
      <c r="B101" s="64"/>
      <c r="C101" s="64"/>
      <c r="D101" s="41" t="s">
        <v>61</v>
      </c>
      <c r="E101" s="40"/>
      <c r="F101" s="34"/>
      <c r="G101" s="3"/>
      <c r="H101" s="15"/>
      <c r="I101" s="16"/>
      <c r="J101" s="16"/>
      <c r="K101" s="16"/>
      <c r="L101" s="16"/>
    </row>
    <row r="102" spans="1:13" x14ac:dyDescent="0.2">
      <c r="A102" s="4"/>
      <c r="B102" s="64"/>
      <c r="C102" s="64"/>
      <c r="D102" s="41" t="s">
        <v>62</v>
      </c>
      <c r="E102" s="40"/>
      <c r="F102" s="34"/>
      <c r="G102" s="3"/>
      <c r="H102" s="15"/>
      <c r="I102" s="16"/>
      <c r="J102" s="16"/>
      <c r="K102" s="16"/>
      <c r="L102" s="16"/>
    </row>
    <row r="103" spans="1:13" x14ac:dyDescent="0.2">
      <c r="A103" s="4"/>
      <c r="B103" s="64"/>
      <c r="C103" s="64"/>
      <c r="D103" s="41" t="s">
        <v>65</v>
      </c>
      <c r="E103" s="40"/>
      <c r="F103" s="34"/>
      <c r="G103" s="3"/>
      <c r="H103" s="15"/>
      <c r="I103" s="16"/>
      <c r="J103" s="16"/>
      <c r="K103" s="16"/>
      <c r="L103" s="16"/>
    </row>
    <row r="104" spans="1:13" x14ac:dyDescent="0.2">
      <c r="A104" s="4"/>
      <c r="B104" s="64"/>
      <c r="C104" s="64"/>
      <c r="E104" s="24"/>
      <c r="F104" s="14"/>
      <c r="G104" s="3"/>
      <c r="H104" s="15"/>
      <c r="I104" s="16"/>
      <c r="J104" s="16"/>
      <c r="K104" s="16"/>
      <c r="L104" s="16"/>
    </row>
    <row r="105" spans="1:13" x14ac:dyDescent="0.2">
      <c r="A105" s="4"/>
      <c r="B105" s="64"/>
      <c r="C105" s="64"/>
      <c r="E105" s="24"/>
      <c r="F105" s="14"/>
      <c r="G105" s="3"/>
      <c r="H105" s="15"/>
      <c r="I105" s="16"/>
      <c r="J105" s="16"/>
      <c r="K105" s="16"/>
      <c r="L105" s="16"/>
    </row>
    <row r="106" spans="1:13" x14ac:dyDescent="0.2">
      <c r="A106" s="4"/>
      <c r="B106" s="64"/>
      <c r="C106" s="64"/>
      <c r="E106" s="36"/>
      <c r="F106" s="14"/>
      <c r="G106" s="3"/>
      <c r="H106" s="15"/>
      <c r="I106" s="16"/>
      <c r="J106" s="16"/>
      <c r="K106" s="16"/>
      <c r="L106" s="16"/>
    </row>
    <row r="107" spans="1:13" x14ac:dyDescent="0.2">
      <c r="A107" s="4"/>
      <c r="B107" s="64"/>
      <c r="C107" s="64"/>
      <c r="D107" s="30"/>
      <c r="E107" s="36"/>
      <c r="F107" s="14"/>
      <c r="G107" s="3"/>
      <c r="H107" s="15"/>
      <c r="I107" s="16"/>
      <c r="J107" s="16"/>
      <c r="K107" s="16"/>
      <c r="L107" s="16"/>
    </row>
    <row r="108" spans="1:13" x14ac:dyDescent="0.2">
      <c r="A108" s="4"/>
      <c r="B108" s="64"/>
      <c r="C108" s="64"/>
      <c r="F108" s="14"/>
      <c r="G108" s="3"/>
      <c r="H108" s="15"/>
      <c r="I108" s="16"/>
      <c r="J108" s="16"/>
      <c r="K108" s="16"/>
      <c r="L108" s="16"/>
    </row>
    <row r="109" spans="1:13" x14ac:dyDescent="0.2">
      <c r="A109" s="4"/>
      <c r="B109" s="64"/>
      <c r="C109" s="64"/>
      <c r="F109" s="14"/>
      <c r="G109" s="3"/>
      <c r="H109" s="15"/>
      <c r="I109" s="16"/>
      <c r="J109" s="16"/>
      <c r="K109" s="16"/>
      <c r="L109" s="16"/>
    </row>
    <row r="110" spans="1:13" x14ac:dyDescent="0.2">
      <c r="A110" s="4"/>
      <c r="B110" s="64"/>
      <c r="C110" s="64"/>
      <c r="F110" s="14"/>
      <c r="G110" s="3"/>
      <c r="H110" s="15"/>
      <c r="I110" s="16"/>
      <c r="J110" s="16"/>
      <c r="K110" s="16"/>
      <c r="L110" s="16"/>
    </row>
    <row r="111" spans="1:13" x14ac:dyDescent="0.2">
      <c r="A111" s="4"/>
      <c r="B111" s="64"/>
      <c r="C111" s="64"/>
      <c r="F111" s="14"/>
      <c r="G111" s="3"/>
      <c r="H111" s="15"/>
      <c r="I111" s="16"/>
      <c r="J111" s="16"/>
      <c r="K111" s="16"/>
      <c r="L111" s="16"/>
    </row>
    <row r="112" spans="1:13" x14ac:dyDescent="0.2">
      <c r="A112" s="4"/>
      <c r="B112" s="64"/>
      <c r="C112" s="64"/>
      <c r="F112" s="14"/>
      <c r="G112" s="3"/>
      <c r="H112" s="15"/>
      <c r="I112" s="16"/>
      <c r="J112" s="16"/>
      <c r="K112" s="16"/>
      <c r="L112" s="16"/>
    </row>
    <row r="113" spans="1:12" x14ac:dyDescent="0.2">
      <c r="A113" s="4"/>
      <c r="B113" s="64"/>
      <c r="C113" s="64"/>
      <c r="D113" s="4"/>
      <c r="E113" s="13"/>
      <c r="F113" s="14"/>
      <c r="G113" s="3"/>
      <c r="H113" s="15"/>
      <c r="I113" s="16"/>
      <c r="J113" s="16"/>
      <c r="K113" s="16"/>
      <c r="L113" s="16"/>
    </row>
    <row r="114" spans="1:12" x14ac:dyDescent="0.2">
      <c r="A114" s="4"/>
      <c r="B114" s="64"/>
      <c r="C114" s="64"/>
      <c r="D114" s="4"/>
      <c r="E114" s="13"/>
      <c r="F114" s="14"/>
      <c r="G114" s="3"/>
      <c r="H114" s="15"/>
      <c r="I114" s="16"/>
      <c r="J114" s="16"/>
      <c r="K114" s="16"/>
      <c r="L114" s="16"/>
    </row>
    <row r="115" spans="1:12" x14ac:dyDescent="0.2">
      <c r="A115" s="4"/>
      <c r="B115" s="64"/>
      <c r="C115" s="64"/>
      <c r="D115" s="4"/>
      <c r="E115" s="13"/>
      <c r="F115" s="14"/>
      <c r="G115" s="3"/>
      <c r="H115" s="15"/>
      <c r="I115" s="16"/>
      <c r="J115" s="16"/>
      <c r="K115" s="16"/>
      <c r="L115" s="16"/>
    </row>
    <row r="116" spans="1:12" x14ac:dyDescent="0.2">
      <c r="A116" s="4"/>
      <c r="B116" s="64"/>
      <c r="C116" s="64"/>
      <c r="D116" s="4"/>
      <c r="E116" s="13"/>
      <c r="F116" s="14"/>
      <c r="G116" s="3"/>
      <c r="H116" s="15"/>
      <c r="I116" s="16"/>
      <c r="J116" s="16"/>
      <c r="K116" s="16"/>
      <c r="L116" s="16"/>
    </row>
    <row r="117" spans="1:12" x14ac:dyDescent="0.2">
      <c r="A117" s="4"/>
      <c r="B117" s="64"/>
      <c r="C117" s="64"/>
      <c r="D117" s="4"/>
      <c r="E117" s="13"/>
      <c r="F117" s="14"/>
      <c r="G117" s="3"/>
      <c r="H117" s="15"/>
      <c r="I117" s="16"/>
      <c r="J117" s="16"/>
      <c r="K117" s="16"/>
      <c r="L117" s="16"/>
    </row>
    <row r="118" spans="1:12" x14ac:dyDescent="0.2">
      <c r="A118" s="4"/>
      <c r="B118" s="64"/>
      <c r="C118" s="64"/>
      <c r="D118" s="4"/>
      <c r="E118" s="13"/>
      <c r="F118" s="14"/>
      <c r="G118" s="3"/>
      <c r="H118" s="15"/>
      <c r="I118" s="16"/>
      <c r="J118" s="16"/>
      <c r="K118" s="16"/>
      <c r="L118" s="16"/>
    </row>
    <row r="119" spans="1:12" x14ac:dyDescent="0.2">
      <c r="A119" s="4"/>
      <c r="B119" s="64"/>
      <c r="C119" s="64"/>
      <c r="D119" s="4"/>
      <c r="E119" s="13"/>
      <c r="F119" s="14"/>
      <c r="G119" s="3"/>
      <c r="H119" s="15"/>
      <c r="I119" s="16"/>
      <c r="J119" s="16"/>
      <c r="K119" s="16"/>
      <c r="L119" s="16"/>
    </row>
    <row r="120" spans="1:12" x14ac:dyDescent="0.2">
      <c r="A120" s="4"/>
      <c r="B120" s="64"/>
      <c r="C120" s="64"/>
      <c r="D120" s="4"/>
      <c r="E120" s="13"/>
      <c r="F120" s="14"/>
      <c r="G120" s="3"/>
      <c r="H120" s="15"/>
      <c r="I120" s="16"/>
      <c r="J120" s="16"/>
      <c r="K120" s="16"/>
      <c r="L120" s="16"/>
    </row>
    <row r="121" spans="1:12" x14ac:dyDescent="0.2">
      <c r="A121" s="4"/>
      <c r="B121" s="64"/>
      <c r="C121" s="64"/>
      <c r="D121" s="4"/>
      <c r="E121" s="13"/>
      <c r="F121" s="14"/>
      <c r="G121" s="3"/>
      <c r="H121" s="15"/>
      <c r="I121" s="16"/>
      <c r="J121" s="16"/>
      <c r="K121" s="16"/>
      <c r="L121" s="16"/>
    </row>
    <row r="122" spans="1:12" x14ac:dyDescent="0.2">
      <c r="A122" s="4"/>
      <c r="B122" s="4"/>
      <c r="C122" s="4"/>
      <c r="D122" s="4"/>
      <c r="E122" s="13"/>
      <c r="F122" s="14"/>
      <c r="G122" s="3"/>
      <c r="H122" s="15"/>
      <c r="I122" s="16"/>
      <c r="J122" s="16"/>
      <c r="K122" s="16"/>
      <c r="L122" s="16"/>
    </row>
    <row r="123" spans="1:12" x14ac:dyDescent="0.2">
      <c r="D123" s="4"/>
      <c r="E123" s="13"/>
    </row>
    <row r="124" spans="1:12" x14ac:dyDescent="0.2">
      <c r="D124" s="4"/>
      <c r="E124" s="13"/>
    </row>
    <row r="125" spans="1:12" x14ac:dyDescent="0.2">
      <c r="D125" s="4"/>
      <c r="E125" s="13"/>
    </row>
    <row r="126" spans="1:12" x14ac:dyDescent="0.2">
      <c r="D126" s="4"/>
      <c r="E126" s="13"/>
    </row>
    <row r="127" spans="1:12" x14ac:dyDescent="0.2">
      <c r="D127" s="4"/>
      <c r="E127" s="13"/>
    </row>
    <row r="128" spans="1:12" x14ac:dyDescent="0.2">
      <c r="D128" s="4"/>
      <c r="E128" s="13"/>
    </row>
    <row r="129" spans="4:5" x14ac:dyDescent="0.2">
      <c r="D129" s="4"/>
      <c r="E129" s="13"/>
    </row>
    <row r="130" spans="4:5" x14ac:dyDescent="0.2">
      <c r="D130" s="4"/>
      <c r="E130" s="13"/>
    </row>
    <row r="131" spans="4:5" x14ac:dyDescent="0.2">
      <c r="D131" s="4"/>
      <c r="E131" s="13"/>
    </row>
    <row r="132" spans="4:5" x14ac:dyDescent="0.2">
      <c r="D132" s="4"/>
      <c r="E132" s="13"/>
    </row>
    <row r="133" spans="4:5" x14ac:dyDescent="0.2">
      <c r="D133" s="4"/>
      <c r="E133" s="13"/>
    </row>
    <row r="134" spans="4:5" x14ac:dyDescent="0.2">
      <c r="D134" s="4"/>
      <c r="E134" s="13"/>
    </row>
    <row r="135" spans="4:5" x14ac:dyDescent="0.2">
      <c r="D135" s="4"/>
      <c r="E135" s="13"/>
    </row>
    <row r="136" spans="4:5" x14ac:dyDescent="0.2">
      <c r="D136" s="4"/>
      <c r="E136" s="13"/>
    </row>
    <row r="137" spans="4:5" x14ac:dyDescent="0.2">
      <c r="D137" s="4"/>
      <c r="E137" s="13"/>
    </row>
  </sheetData>
  <mergeCells count="119">
    <mergeCell ref="B23:C23"/>
    <mergeCell ref="A12:A13"/>
    <mergeCell ref="M12:M13"/>
    <mergeCell ref="B12:C13"/>
    <mergeCell ref="D12:D13"/>
    <mergeCell ref="E12:E13"/>
    <mergeCell ref="F12:G12"/>
    <mergeCell ref="H12:H13"/>
    <mergeCell ref="I12:J12"/>
    <mergeCell ref="K12:K13"/>
    <mergeCell ref="L12:L13"/>
    <mergeCell ref="C1:M1"/>
    <mergeCell ref="L2:M2"/>
    <mergeCell ref="C3:M3"/>
    <mergeCell ref="I4:M4"/>
    <mergeCell ref="C2:K2"/>
    <mergeCell ref="C4:H4"/>
    <mergeCell ref="I5:M5"/>
    <mergeCell ref="C6:M6"/>
    <mergeCell ref="G9:M9"/>
    <mergeCell ref="C9:F9"/>
    <mergeCell ref="B24:C24"/>
    <mergeCell ref="B25:C25"/>
    <mergeCell ref="B26:C26"/>
    <mergeCell ref="B27:C27"/>
    <mergeCell ref="B28:C28"/>
    <mergeCell ref="B49:C49"/>
    <mergeCell ref="C10:H10"/>
    <mergeCell ref="C5:H5"/>
    <mergeCell ref="C7:M7"/>
    <mergeCell ref="C8:M8"/>
    <mergeCell ref="I10:M10"/>
    <mergeCell ref="B14:C14"/>
    <mergeCell ref="B15:C15"/>
    <mergeCell ref="B16:C16"/>
    <mergeCell ref="B17:C17"/>
    <mergeCell ref="B18:C18"/>
    <mergeCell ref="B19:C19"/>
    <mergeCell ref="B20:C20"/>
    <mergeCell ref="B31:C31"/>
    <mergeCell ref="B29:C29"/>
    <mergeCell ref="B30:C30"/>
    <mergeCell ref="B32:C32"/>
    <mergeCell ref="B33:C33"/>
    <mergeCell ref="B41:C41"/>
    <mergeCell ref="B42:C42"/>
    <mergeCell ref="B40:C40"/>
    <mergeCell ref="B46:C46"/>
    <mergeCell ref="B47:C47"/>
    <mergeCell ref="B37:C37"/>
    <mergeCell ref="B38:C38"/>
    <mergeCell ref="B39:C39"/>
    <mergeCell ref="B43:C43"/>
    <mergeCell ref="B120:C120"/>
    <mergeCell ref="B98:C98"/>
    <mergeCell ref="B55:C55"/>
    <mergeCell ref="B65:C65"/>
    <mergeCell ref="B66:C66"/>
    <mergeCell ref="B56:C56"/>
    <mergeCell ref="B57:C57"/>
    <mergeCell ref="B58:C58"/>
    <mergeCell ref="B59:C59"/>
    <mergeCell ref="B60:C60"/>
    <mergeCell ref="B61:C61"/>
    <mergeCell ref="B64:C64"/>
    <mergeCell ref="B54:C54"/>
    <mergeCell ref="B67:C67"/>
    <mergeCell ref="B68:C68"/>
    <mergeCell ref="B69:C69"/>
    <mergeCell ref="B121:C121"/>
    <mergeCell ref="A1:B9"/>
    <mergeCell ref="A10:B10"/>
    <mergeCell ref="A11:M11"/>
    <mergeCell ref="B116:C116"/>
    <mergeCell ref="B117:C117"/>
    <mergeCell ref="B118:C118"/>
    <mergeCell ref="B119:C119"/>
    <mergeCell ref="B112:C112"/>
    <mergeCell ref="B101:C101"/>
    <mergeCell ref="B102:C102"/>
    <mergeCell ref="B103:C103"/>
    <mergeCell ref="B104:C104"/>
    <mergeCell ref="B105:C105"/>
    <mergeCell ref="B100:C100"/>
    <mergeCell ref="B85:C85"/>
    <mergeCell ref="A93:B93"/>
    <mergeCell ref="B34:C34"/>
    <mergeCell ref="B35:C35"/>
    <mergeCell ref="B36:C36"/>
    <mergeCell ref="D93:E93"/>
    <mergeCell ref="A87:B87"/>
    <mergeCell ref="D87:E87"/>
    <mergeCell ref="B92:C92"/>
    <mergeCell ref="D99:E99"/>
    <mergeCell ref="B115:C115"/>
    <mergeCell ref="B108:C108"/>
    <mergeCell ref="B109:C109"/>
    <mergeCell ref="B110:C110"/>
    <mergeCell ref="B111:C111"/>
    <mergeCell ref="B106:C106"/>
    <mergeCell ref="B107:C107"/>
    <mergeCell ref="B113:C113"/>
    <mergeCell ref="B114:C114"/>
    <mergeCell ref="B99:C99"/>
    <mergeCell ref="B70:C70"/>
    <mergeCell ref="B71:C71"/>
    <mergeCell ref="B72:C72"/>
    <mergeCell ref="B73:C73"/>
    <mergeCell ref="B74:C74"/>
    <mergeCell ref="B83:C83"/>
    <mergeCell ref="B84:C84"/>
    <mergeCell ref="B75:C75"/>
    <mergeCell ref="B76:C76"/>
    <mergeCell ref="B77:C77"/>
    <mergeCell ref="B78:C78"/>
    <mergeCell ref="B79:C79"/>
    <mergeCell ref="B80:C80"/>
    <mergeCell ref="B81:C81"/>
    <mergeCell ref="B82:C82"/>
  </mergeCells>
  <phoneticPr fontId="0" type="noConversion"/>
  <pageMargins left="0.75" right="0.25" top="0.75" bottom="0.25" header="0.3" footer="0.05"/>
  <pageSetup scale="80" orientation="portrait" horizontalDpi="4294967293" verticalDpi="4294967293" r:id="rId1"/>
  <headerFooter alignWithMargins="0"/>
  <ignoredErrors>
    <ignoredError sqref="H2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Feuil2</vt:lpstr>
      <vt:lpstr>Feuil3</vt:lpstr>
      <vt:lpstr>Feuil1</vt:lpstr>
    </vt:vector>
  </TitlesOfParts>
  <Company>famille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</dc:creator>
  <cp:lastModifiedBy>Rozelle,Paul</cp:lastModifiedBy>
  <cp:lastPrinted>2018-10-11T01:10:40Z</cp:lastPrinted>
  <dcterms:created xsi:type="dcterms:W3CDTF">2008-01-11T11:09:50Z</dcterms:created>
  <dcterms:modified xsi:type="dcterms:W3CDTF">2022-12-29T21:48:37Z</dcterms:modified>
</cp:coreProperties>
</file>