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lle\Desktop\RUSA\"/>
    </mc:Choice>
  </mc:AlternateContent>
  <bookViews>
    <workbookView xWindow="0" yWindow="0" windowWidth="28800" windowHeight="124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G43" i="1" l="1"/>
  <c r="G44" i="1" s="1"/>
  <c r="G45" i="1" s="1"/>
  <c r="G42" i="1"/>
  <c r="G41" i="1"/>
  <c r="H44" i="1"/>
  <c r="H43" i="1"/>
  <c r="H42" i="1"/>
  <c r="H41" i="1"/>
  <c r="H91" i="1" l="1"/>
  <c r="H88" i="1"/>
  <c r="H87" i="1"/>
  <c r="H86" i="1"/>
  <c r="H85" i="1"/>
  <c r="H84" i="1"/>
  <c r="H83" i="1"/>
  <c r="H81" i="1"/>
  <c r="H80" i="1"/>
  <c r="H79" i="1"/>
  <c r="H78" i="1"/>
  <c r="H89" i="1"/>
  <c r="H82" i="1"/>
  <c r="H76" i="1"/>
  <c r="H75" i="1"/>
  <c r="H74" i="1"/>
  <c r="I70" i="1"/>
  <c r="H70" i="1"/>
  <c r="G70" i="1"/>
  <c r="H69" i="1"/>
  <c r="H68" i="1"/>
  <c r="H67" i="1"/>
  <c r="H66" i="1"/>
  <c r="H65" i="1"/>
  <c r="H64" i="1"/>
  <c r="H61" i="1"/>
  <c r="H60" i="1"/>
  <c r="H59" i="1"/>
  <c r="H52" i="1" l="1"/>
  <c r="H51" i="1"/>
  <c r="H50" i="1"/>
  <c r="H49" i="1"/>
  <c r="H29" i="1" l="1"/>
  <c r="G15" i="1"/>
  <c r="G16" i="1" s="1"/>
  <c r="G17" i="1" s="1"/>
  <c r="G18" i="1" s="1"/>
  <c r="G19" i="1" s="1"/>
  <c r="G20" i="1" s="1"/>
  <c r="G21" i="1" s="1"/>
  <c r="G22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15" i="1"/>
  <c r="I15" i="1"/>
  <c r="H16" i="1"/>
  <c r="H17" i="1"/>
  <c r="H18" i="1"/>
  <c r="H19" i="1"/>
  <c r="H20" i="1"/>
  <c r="H21" i="1"/>
  <c r="H22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40" i="1"/>
  <c r="H45" i="1"/>
  <c r="H46" i="1"/>
  <c r="H47" i="1"/>
  <c r="H48" i="1"/>
  <c r="H53" i="1"/>
  <c r="H55" i="1"/>
  <c r="H57" i="1"/>
  <c r="H58" i="1"/>
  <c r="H63" i="1"/>
  <c r="H71" i="1"/>
  <c r="H72" i="1"/>
  <c r="H73" i="1"/>
  <c r="H90" i="1"/>
  <c r="H92" i="1"/>
  <c r="H93" i="1"/>
  <c r="H56" i="1"/>
  <c r="I54" i="1"/>
  <c r="H54" i="1"/>
  <c r="G54" i="1"/>
  <c r="H62" i="1"/>
  <c r="I62" i="1"/>
  <c r="J16" i="1"/>
  <c r="J17" i="1"/>
  <c r="J15" i="1"/>
  <c r="G38" i="1" l="1"/>
  <c r="G40" i="1" s="1"/>
  <c r="G46" i="1" s="1"/>
  <c r="G47" i="1" s="1"/>
  <c r="G48" i="1" s="1"/>
  <c r="G49" i="1" s="1"/>
  <c r="G50" i="1" s="1"/>
  <c r="G51" i="1" s="1"/>
  <c r="G52" i="1" s="1"/>
  <c r="G53" i="1" s="1"/>
  <c r="G55" i="1" s="1"/>
  <c r="G56" i="1" s="1"/>
  <c r="G57" i="1" s="1"/>
  <c r="G58" i="1" s="1"/>
  <c r="I16" i="1"/>
  <c r="I17" i="1" s="1"/>
  <c r="I18" i="1" s="1"/>
  <c r="I19" i="1" s="1"/>
  <c r="I20" i="1" s="1"/>
  <c r="I21" i="1" s="1"/>
  <c r="I22" i="1" s="1"/>
  <c r="L22" i="1" s="1"/>
  <c r="G59" i="1" l="1"/>
  <c r="G60" i="1" s="1"/>
  <c r="G61" i="1" s="1"/>
  <c r="J23" i="1"/>
  <c r="I24" i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l="1"/>
  <c r="L38" i="1" s="1"/>
  <c r="G63" i="1"/>
  <c r="G64" i="1" s="1"/>
  <c r="G65" i="1" s="1"/>
  <c r="G66" i="1" s="1"/>
  <c r="G67" i="1" s="1"/>
  <c r="G68" i="1" s="1"/>
  <c r="G69" i="1" s="1"/>
  <c r="I40" i="1" l="1"/>
  <c r="J39" i="1"/>
  <c r="G71" i="1"/>
  <c r="G72" i="1" s="1"/>
  <c r="G73" i="1" s="1"/>
  <c r="I42" i="1" l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41" i="1"/>
  <c r="I43" i="1" s="1"/>
  <c r="G74" i="1"/>
  <c r="G75" i="1" s="1"/>
  <c r="J54" i="1" l="1"/>
  <c r="L53" i="1"/>
  <c r="I55" i="1"/>
  <c r="I57" i="1" s="1"/>
  <c r="I58" i="1" s="1"/>
  <c r="I59" i="1" s="1"/>
  <c r="I60" i="1" s="1"/>
  <c r="I61" i="1" s="1"/>
  <c r="J62" i="1" s="1"/>
  <c r="G76" i="1"/>
  <c r="G78" i="1" s="1"/>
  <c r="G79" i="1" s="1"/>
  <c r="I56" i="1" l="1"/>
  <c r="G80" i="1"/>
  <c r="G81" i="1" s="1"/>
  <c r="G82" i="1" s="1"/>
  <c r="L61" i="1"/>
  <c r="I63" i="1"/>
  <c r="G83" i="1" l="1"/>
  <c r="G84" i="1" s="1"/>
  <c r="G85" i="1" s="1"/>
  <c r="G86" i="1" s="1"/>
  <c r="G87" i="1" s="1"/>
  <c r="G88" i="1" s="1"/>
  <c r="G89" i="1" s="1"/>
  <c r="G91" i="1" s="1"/>
  <c r="I64" i="1"/>
  <c r="I65" i="1" s="1"/>
  <c r="I66" i="1" s="1"/>
  <c r="I67" i="1" s="1"/>
  <c r="G90" i="1" l="1"/>
  <c r="G92" i="1" s="1"/>
  <c r="G93" i="1" s="1"/>
  <c r="I68" i="1"/>
  <c r="I69" i="1" s="1"/>
  <c r="I71" i="1" s="1"/>
  <c r="I72" i="1" s="1"/>
  <c r="I73" i="1" s="1"/>
  <c r="J70" i="1" l="1"/>
  <c r="L69" i="1"/>
  <c r="I74" i="1"/>
  <c r="I75" i="1" s="1"/>
  <c r="I76" i="1" s="1"/>
  <c r="I78" i="1" s="1"/>
  <c r="I79" i="1" s="1"/>
  <c r="I80" i="1" l="1"/>
  <c r="I81" i="1" s="1"/>
  <c r="I82" i="1" s="1"/>
  <c r="L76" i="1"/>
  <c r="J77" i="1"/>
  <c r="I83" i="1" l="1"/>
  <c r="I84" i="1" s="1"/>
  <c r="I85" i="1" s="1"/>
  <c r="I86" i="1" l="1"/>
  <c r="I87" i="1" s="1"/>
  <c r="I88" i="1" s="1"/>
  <c r="I89" i="1" s="1"/>
  <c r="I91" i="1" s="1"/>
  <c r="I90" i="1" l="1"/>
  <c r="I92" i="1" s="1"/>
  <c r="I93" i="1" s="1"/>
  <c r="L93" i="1" s="1"/>
</calcChain>
</file>

<file path=xl/comments1.xml><?xml version="1.0" encoding="utf-8"?>
<comments xmlns="http://schemas.openxmlformats.org/spreadsheetml/2006/main">
  <authors>
    <author>guerard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4" authorId="0" shapeId="0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<sst xmlns="http://schemas.openxmlformats.org/spreadsheetml/2006/main" count="286" uniqueCount="132">
  <si>
    <t>Adresse</t>
  </si>
  <si>
    <t>Localités traversées
ou lieu dit</t>
  </si>
  <si>
    <t>N° route
au départ</t>
  </si>
  <si>
    <t>Vitesse
Km/h</t>
  </si>
  <si>
    <t>Distance</t>
  </si>
  <si>
    <t>Partielle</t>
  </si>
  <si>
    <t>Cumul</t>
  </si>
  <si>
    <t>Cartes "IGN" ou "Michelin" utilisées</t>
  </si>
  <si>
    <t>Temps
mis</t>
  </si>
  <si>
    <t>Horaire</t>
  </si>
  <si>
    <t>Arrivée</t>
  </si>
  <si>
    <t>Départ</t>
  </si>
  <si>
    <t>Temps
arrêt</t>
  </si>
  <si>
    <t>Temps
étape</t>
  </si>
  <si>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</si>
  <si>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Téléphone: 1-614-565-3483 (mobile)</t>
  </si>
  <si>
    <t>E-mail: prozelle@gmail.com</t>
  </si>
  <si>
    <t>Lieu du départ: Tavares</t>
  </si>
  <si>
    <t>PRENOM: PAUL</t>
  </si>
  <si>
    <t>Responsable NOM: ROZELLE</t>
  </si>
  <si>
    <t>Comté</t>
  </si>
  <si>
    <t>Lake</t>
  </si>
  <si>
    <t>Tavares</t>
  </si>
  <si>
    <t>Mount Dora</t>
  </si>
  <si>
    <t>`</t>
  </si>
  <si>
    <t>Présentation d'un brevet AUDAX CYCLOTOURISTE de</t>
  </si>
  <si>
    <t>1300 Friendly Way S, St Petersburg, Florida UNITED STATES</t>
  </si>
  <si>
    <t>Club organisateur:  C. FLA. RANDONNEURS</t>
  </si>
  <si>
    <t>N° affiliation: 3328</t>
  </si>
  <si>
    <t>Heure du départ: 4H00</t>
  </si>
  <si>
    <t>Center Hill</t>
  </si>
  <si>
    <t>Sumter</t>
  </si>
  <si>
    <t>Orange</t>
  </si>
  <si>
    <t>Tangerine</t>
  </si>
  <si>
    <t>Leesburg</t>
  </si>
  <si>
    <t>Howey-In-The-Hills</t>
  </si>
  <si>
    <t>Webster</t>
  </si>
  <si>
    <t>E Central Ave - W Central Ave - Number 2 Rd</t>
  </si>
  <si>
    <t>Griffin Park</t>
  </si>
  <si>
    <t>105 S Lakeshore Blvd</t>
  </si>
  <si>
    <t>R US 441 E</t>
  </si>
  <si>
    <t>R David Walker Dr</t>
  </si>
  <si>
    <t>L Old Hwy 441 - Fifth Ave</t>
  </si>
  <si>
    <t>R So. Clayton St - Beauclair Ave - Dora Dr</t>
  </si>
  <si>
    <t>R Sadler Rd - CR 448</t>
  </si>
  <si>
    <t>L SR 19</t>
  </si>
  <si>
    <t>L CR 48</t>
  </si>
  <si>
    <t>L E Central Ave</t>
  </si>
  <si>
    <t>L Turkey Lake Rd</t>
  </si>
  <si>
    <t>R Dewey Robbins Rd</t>
  </si>
  <si>
    <t>L US 27</t>
  </si>
  <si>
    <t>R Bridges Rd - Austin Merritt Rd - Youth Camp Rd - CR 702</t>
  </si>
  <si>
    <t>Straight onto Market St</t>
  </si>
  <si>
    <t>L Virginia Ave - CR 478</t>
  </si>
  <si>
    <t>R CR 707</t>
  </si>
  <si>
    <t>R CR 721</t>
  </si>
  <si>
    <t>R CR 727 - SE 3rd Ave</t>
  </si>
  <si>
    <t>R SE 3rd St</t>
  </si>
  <si>
    <t>L SE 2nd Ave</t>
  </si>
  <si>
    <t>L NW 6th Ave</t>
  </si>
  <si>
    <t>R CR 733</t>
  </si>
  <si>
    <t>L CR 730</t>
  </si>
  <si>
    <t>L CR 747</t>
  </si>
  <si>
    <t>R CR 478</t>
  </si>
  <si>
    <t>L US 301</t>
  </si>
  <si>
    <t>R CR 673 - CR 476B</t>
  </si>
  <si>
    <t>L CR 631</t>
  </si>
  <si>
    <t>L CR 476</t>
  </si>
  <si>
    <t>R Snow Memorial Hwy</t>
  </si>
  <si>
    <t>L Lake Lindsey Rd / CR 476</t>
  </si>
  <si>
    <t>Lake Lindsey</t>
  </si>
  <si>
    <t>Lake Lindsey Rd / CR 476</t>
  </si>
  <si>
    <t>L TRO CR 476</t>
  </si>
  <si>
    <t>L Citrus Way</t>
  </si>
  <si>
    <t>R Centralia Rd</t>
  </si>
  <si>
    <t>L US 19</t>
  </si>
  <si>
    <t>R Cortez Blvd</t>
  </si>
  <si>
    <t>R Pine Island Dr</t>
  </si>
  <si>
    <t>Pine Island</t>
  </si>
  <si>
    <t>Pine Island Rd</t>
  </si>
  <si>
    <t>L Cortez Blvd</t>
  </si>
  <si>
    <t>R Centralia Rd / CR 476</t>
  </si>
  <si>
    <t>R Lake Lindsey Rd</t>
  </si>
  <si>
    <t>R TRO CR 476 / Lake Lindsey Rd</t>
  </si>
  <si>
    <t>R CR 631</t>
  </si>
  <si>
    <t>R CR 476B - CR 631</t>
  </si>
  <si>
    <t>R CR 478 - NW 4th Ave</t>
  </si>
  <si>
    <t>NW 4th Ave</t>
  </si>
  <si>
    <t>R NE 4th St</t>
  </si>
  <si>
    <t>L Central Ave</t>
  </si>
  <si>
    <t>R NE 4th St - CR 478</t>
  </si>
  <si>
    <t>R Market St</t>
  </si>
  <si>
    <t>R CR 702 - Youth Camp Rd - Auston Merritt Rd - Bridges Rd</t>
  </si>
  <si>
    <t>R SR 19</t>
  </si>
  <si>
    <t>L CR 455</t>
  </si>
  <si>
    <t>L CR 561</t>
  </si>
  <si>
    <t>R Wells Rd</t>
  </si>
  <si>
    <t>R W Main St</t>
  </si>
  <si>
    <t>L St Clair Abrams Ave</t>
  </si>
  <si>
    <t xml:space="preserve">R US 441  </t>
  </si>
  <si>
    <t>Hernando</t>
  </si>
  <si>
    <t>Ashtatula</t>
  </si>
  <si>
    <t>Floral City</t>
  </si>
  <si>
    <t>Bushnell</t>
  </si>
  <si>
    <t>Brooksville</t>
  </si>
  <si>
    <t>Weeki Wachee</t>
  </si>
  <si>
    <t>Bayport</t>
  </si>
  <si>
    <t>Webster - outbound</t>
  </si>
  <si>
    <t>Inn on the Green</t>
  </si>
  <si>
    <t>700 E Burleigh Blvd, Tavares</t>
  </si>
  <si>
    <t>Tel: 1-877-220-2687</t>
  </si>
  <si>
    <t>Marathon</t>
  </si>
  <si>
    <t>Lake Lindsey Deli</t>
  </si>
  <si>
    <t>Tel: 1-352-793-2566</t>
  </si>
  <si>
    <t>14351 Sn. Mem. Hwy, Brooksville</t>
  </si>
  <si>
    <t>Tel: 1-352-540-9955</t>
  </si>
  <si>
    <t>Willy's</t>
  </si>
  <si>
    <t>Tel: 1-352-596-0700</t>
  </si>
  <si>
    <t>10800 Pine Is. Dr, Pine Island</t>
  </si>
  <si>
    <t>374 N Market Blvd, Webster</t>
  </si>
  <si>
    <t>Webster - inbound</t>
  </si>
  <si>
    <t>DoughJ's Chicken &amp; Donuts</t>
  </si>
  <si>
    <t>155 E Central Ave</t>
  </si>
  <si>
    <t>Tel: 1-352-569-8000</t>
  </si>
  <si>
    <t>R SE 1st St</t>
  </si>
  <si>
    <t>R E Central Ave</t>
  </si>
  <si>
    <t>continue on Central</t>
  </si>
  <si>
    <t>L SE 2nd St</t>
  </si>
  <si>
    <t>L NE 1st Ave</t>
  </si>
  <si>
    <t>R T S Market Blvd</t>
  </si>
  <si>
    <t xml:space="preserve">600 Km </t>
  </si>
  <si>
    <r>
      <t>Date du brevet:</t>
    </r>
    <r>
      <rPr>
        <b/>
        <sz val="10"/>
        <rFont val="Arial"/>
        <family val="2"/>
      </rPr>
      <t xml:space="preserve"> 13 mai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</si>
</sst>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;;;"/>
    <numFmt numFmtId="166" formatCode="h&quot;h&quot;mm"/>
  </numFmts>
  <fonts count="13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20" fontId="0" fillId="0" borderId="0" xfId="0" applyNumberFormat="1"/>
    <xf numFmtId="166" fontId="0" fillId="0" borderId="1" xfId="0" applyNumberFormat="1" applyBorder="1"/>
    <xf numFmtId="166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6" fontId="0" fillId="0" borderId="0" xfId="0" applyNumberFormat="1" applyBorder="1"/>
    <xf numFmtId="0" fontId="2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/>
    <xf numFmtId="166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6" fontId="2" fillId="0" borderId="1" xfId="0" applyNumberFormat="1" applyFont="1" applyBorder="1"/>
    <xf numFmtId="166" fontId="11" fillId="0" borderId="1" xfId="0" applyNumberFormat="1" applyFont="1" applyBorder="1"/>
    <xf numFmtId="0" fontId="2" fillId="0" borderId="0" xfId="0" applyFont="1"/>
    <xf numFmtId="166" fontId="11" fillId="0" borderId="0" xfId="0" applyNumberFormat="1" applyFont="1" applyBorder="1"/>
    <xf numFmtId="0" fontId="1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2" fillId="0" borderId="0" xfId="0" applyNumberFormat="1" applyFont="1" applyBorder="1"/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1" xfId="0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/>
    <xf numFmtId="166" fontId="1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6" fontId="0" fillId="0" borderId="1" xfId="0" applyNumberForma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 applyAlignment="1"/>
    <xf numFmtId="0" fontId="2" fillId="0" borderId="2" xfId="0" applyFont="1" applyBorder="1" applyAlignment="1"/>
    <xf numFmtId="0" fontId="0" fillId="0" borderId="3" xfId="0" applyBorder="1" applyAlignment="1"/>
    <xf numFmtId="21" fontId="2" fillId="0" borderId="1" xfId="0" applyNumberFormat="1" applyFont="1" applyBorder="1" applyAlignment="1">
      <alignment horizontal="left"/>
    </xf>
    <xf numFmtId="21" fontId="3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left"/>
    </xf>
    <xf numFmtId="0" fontId="11" fillId="0" borderId="1" xfId="0" applyFont="1" applyBorder="1" applyAlignment="1"/>
    <xf numFmtId="0" fontId="2" fillId="0" borderId="3" xfId="0" applyFont="1" applyBorder="1" applyAlignment="1"/>
    <xf numFmtId="0" fontId="11" fillId="0" borderId="1" xfId="0" applyFont="1" applyBorder="1" applyAlignment="1">
      <alignment vertical="center" wrapText="1"/>
    </xf>
    <xf numFmtId="0" fontId="0" fillId="0" borderId="0" xfId="0" applyBorder="1" applyAlignment="1"/>
    <xf numFmtId="0" fontId="2" fillId="0" borderId="0" xfId="0" applyFont="1" applyBorder="1" applyAlignment="1"/>
    <xf numFmtId="0" fontId="0" fillId="5" borderId="1" xfId="0" applyFill="1" applyBorder="1"/>
    <xf numFmtId="164" fontId="1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/>
    <xf numFmtId="164" fontId="2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/>
    <xf numFmtId="0" fontId="0" fillId="5" borderId="1" xfId="0" applyFill="1" applyBorder="1" applyAlignment="1"/>
    <xf numFmtId="0" fontId="11" fillId="5" borderId="1" xfId="0" applyFont="1" applyFill="1" applyBorder="1" applyAlignment="1"/>
    <xf numFmtId="0" fontId="1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1198563</xdr:colOff>
      <xdr:row>7</xdr:row>
      <xdr:rowOff>114300</xdr:rowOff>
    </xdr:to>
    <xdr:pic>
      <xdr:nvPicPr>
        <xdr:cNvPr id="1047" name="Picture 15" descr="Aigle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85725"/>
          <a:ext cx="1143000" cy="1566863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87312</xdr:colOff>
      <xdr:row>0</xdr:row>
      <xdr:rowOff>31750</xdr:rowOff>
    </xdr:from>
    <xdr:to>
      <xdr:col>1</xdr:col>
      <xdr:colOff>1189037</xdr:colOff>
      <xdr:row>8</xdr:row>
      <xdr:rowOff>138906</xdr:rowOff>
    </xdr:to>
    <xdr:pic>
      <xdr:nvPicPr>
        <xdr:cNvPr id="3" name="Image 1" descr="Logo UAF droite MF.jpg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312" y="31750"/>
          <a:ext cx="1673225" cy="1774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6"/>
  <sheetViews>
    <sheetView tabSelected="1" topLeftCell="A82" zoomScale="120" zoomScaleNormal="120" workbookViewId="0">
      <selection activeCell="D88" sqref="D88"/>
    </sheetView>
  </sheetViews>
  <sheetFormatPr defaultColWidth="10.7109375" defaultRowHeight="12.75" x14ac:dyDescent="0.2"/>
  <cols>
    <col min="1" max="1" width="8.5703125" customWidth="1"/>
    <col min="2" max="2" width="19.5703125" customWidth="1"/>
    <col min="3" max="3" width="2" hidden="1" customWidth="1"/>
    <col min="4" max="4" width="22.5703125" customWidth="1"/>
    <col min="5" max="5" width="5.85546875" style="10" customWidth="1"/>
    <col min="6" max="6" width="5.85546875" style="1" customWidth="1"/>
    <col min="7" max="7" width="5.85546875" style="2" customWidth="1"/>
    <col min="8" max="8" width="5.85546875" style="11" customWidth="1"/>
    <col min="9" max="9" width="6.7109375" style="14" customWidth="1"/>
    <col min="10" max="10" width="7.85546875" style="14" customWidth="1"/>
    <col min="11" max="11" width="5.85546875" style="14" customWidth="1"/>
    <col min="12" max="12" width="8.28515625" style="14" customWidth="1"/>
  </cols>
  <sheetData>
    <row r="1" spans="1:16" ht="43.9" customHeight="1" x14ac:dyDescent="0.2">
      <c r="A1" s="66"/>
      <c r="B1" s="66"/>
      <c r="C1" s="84" t="s">
        <v>14</v>
      </c>
      <c r="D1" s="66"/>
      <c r="E1" s="66"/>
      <c r="F1" s="66"/>
      <c r="G1" s="66"/>
      <c r="H1" s="66"/>
      <c r="I1" s="66"/>
      <c r="J1" s="66"/>
      <c r="K1" s="66"/>
      <c r="L1" s="66"/>
      <c r="M1" s="1"/>
      <c r="N1" s="1"/>
      <c r="O1" s="2"/>
      <c r="P1" s="3"/>
    </row>
    <row r="2" spans="1:16" x14ac:dyDescent="0.2">
      <c r="A2" s="66"/>
      <c r="B2" s="66"/>
      <c r="C2" s="88" t="s">
        <v>25</v>
      </c>
      <c r="D2" s="89"/>
      <c r="E2" s="89"/>
      <c r="F2" s="89"/>
      <c r="G2" s="89"/>
      <c r="H2" s="89"/>
      <c r="I2" s="89"/>
      <c r="J2" s="89"/>
      <c r="K2" s="89"/>
      <c r="L2" s="62" t="s">
        <v>130</v>
      </c>
      <c r="M2" s="1"/>
      <c r="N2" s="1"/>
      <c r="O2" s="2"/>
      <c r="P2" s="3"/>
    </row>
    <row r="3" spans="1:16" x14ac:dyDescent="0.2">
      <c r="A3" s="66"/>
      <c r="B3" s="66"/>
      <c r="C3" s="85"/>
      <c r="D3" s="86"/>
      <c r="E3" s="86"/>
      <c r="F3" s="86"/>
      <c r="G3" s="86"/>
      <c r="H3" s="86"/>
      <c r="I3" s="86"/>
      <c r="J3" s="86"/>
      <c r="K3" s="86"/>
      <c r="L3" s="86"/>
      <c r="M3" s="1"/>
      <c r="N3" s="1"/>
      <c r="O3" s="2"/>
      <c r="P3" s="3"/>
    </row>
    <row r="4" spans="1:16" x14ac:dyDescent="0.2">
      <c r="A4" s="66"/>
      <c r="B4" s="66"/>
      <c r="C4" s="89" t="s">
        <v>27</v>
      </c>
      <c r="D4" s="66"/>
      <c r="E4" s="66"/>
      <c r="F4" s="66"/>
      <c r="G4" s="66"/>
      <c r="H4" s="66"/>
      <c r="I4" s="87" t="s">
        <v>28</v>
      </c>
      <c r="J4" s="87"/>
      <c r="K4" s="87"/>
      <c r="L4" s="87"/>
      <c r="M4" s="1"/>
      <c r="N4" s="1"/>
      <c r="O4" s="2"/>
      <c r="P4" s="3"/>
    </row>
    <row r="5" spans="1:16" x14ac:dyDescent="0.2">
      <c r="A5" s="66"/>
      <c r="B5" s="66"/>
      <c r="C5" s="65" t="s">
        <v>19</v>
      </c>
      <c r="D5" s="66"/>
      <c r="E5" s="66"/>
      <c r="F5" s="66"/>
      <c r="G5" s="66"/>
      <c r="H5" s="66"/>
      <c r="I5" s="90" t="s">
        <v>18</v>
      </c>
      <c r="J5" s="87"/>
      <c r="K5" s="87"/>
      <c r="L5" s="87"/>
      <c r="M5" s="1"/>
      <c r="N5" s="1"/>
      <c r="O5" s="2"/>
      <c r="P5" s="3"/>
    </row>
    <row r="6" spans="1:16" x14ac:dyDescent="0.2">
      <c r="A6" s="66"/>
      <c r="B6" s="66"/>
      <c r="C6" s="65" t="s">
        <v>0</v>
      </c>
      <c r="D6" s="66"/>
      <c r="E6" s="66"/>
      <c r="F6" s="66"/>
      <c r="G6" s="66"/>
      <c r="H6" s="66"/>
      <c r="I6" s="66"/>
      <c r="J6" s="66"/>
      <c r="K6" s="66"/>
      <c r="L6" s="66"/>
      <c r="M6" s="1"/>
      <c r="N6" s="1"/>
      <c r="O6" s="2"/>
      <c r="P6" s="3"/>
    </row>
    <row r="7" spans="1:16" x14ac:dyDescent="0.2">
      <c r="A7" s="66"/>
      <c r="B7" s="66"/>
      <c r="C7" s="94" t="s">
        <v>26</v>
      </c>
      <c r="D7" s="66"/>
      <c r="E7" s="66"/>
      <c r="F7" s="66"/>
      <c r="G7" s="66"/>
      <c r="H7" s="66"/>
      <c r="I7" s="66"/>
      <c r="J7" s="66"/>
      <c r="K7" s="66"/>
      <c r="L7" s="66"/>
      <c r="M7" s="1"/>
      <c r="N7" s="1"/>
      <c r="O7" s="2"/>
      <c r="P7" s="3"/>
    </row>
    <row r="8" spans="1:16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1"/>
      <c r="N8" s="1"/>
      <c r="O8" s="2"/>
      <c r="P8" s="3"/>
    </row>
    <row r="9" spans="1:16" x14ac:dyDescent="0.2">
      <c r="A9" s="66"/>
      <c r="B9" s="66"/>
      <c r="C9" s="65" t="s">
        <v>15</v>
      </c>
      <c r="D9" s="66"/>
      <c r="E9" s="66"/>
      <c r="F9" s="66"/>
      <c r="G9" s="65" t="s">
        <v>16</v>
      </c>
      <c r="H9" s="66"/>
      <c r="I9" s="66"/>
      <c r="J9" s="66"/>
      <c r="K9" s="66"/>
      <c r="L9" s="66"/>
      <c r="M9" s="1"/>
      <c r="N9" s="1"/>
      <c r="O9" s="2"/>
      <c r="P9" s="3"/>
    </row>
    <row r="10" spans="1:16" x14ac:dyDescent="0.2">
      <c r="A10" s="93" t="s">
        <v>131</v>
      </c>
      <c r="B10" s="66"/>
      <c r="C10" s="93" t="s">
        <v>17</v>
      </c>
      <c r="D10" s="66"/>
      <c r="E10" s="66"/>
      <c r="F10" s="66"/>
      <c r="G10" s="66"/>
      <c r="H10" s="66"/>
      <c r="I10" s="95" t="s">
        <v>29</v>
      </c>
      <c r="J10" s="87"/>
      <c r="K10" s="87"/>
      <c r="L10" s="87"/>
      <c r="M10" s="1"/>
      <c r="N10" s="1"/>
      <c r="O10" s="2"/>
      <c r="P10" s="3"/>
    </row>
    <row r="11" spans="1:16" ht="17.45" customHeight="1" x14ac:dyDescent="0.2">
      <c r="A11" s="66" t="s">
        <v>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1"/>
      <c r="N11" s="1"/>
      <c r="O11" s="2"/>
      <c r="P11" s="3"/>
    </row>
    <row r="12" spans="1:16" s="9" customFormat="1" x14ac:dyDescent="0.2">
      <c r="A12" s="72" t="s">
        <v>20</v>
      </c>
      <c r="B12" s="73" t="s">
        <v>1</v>
      </c>
      <c r="C12" s="74"/>
      <c r="D12" s="75" t="s">
        <v>2</v>
      </c>
      <c r="E12" s="76" t="s">
        <v>3</v>
      </c>
      <c r="F12" s="78" t="s">
        <v>4</v>
      </c>
      <c r="G12" s="78"/>
      <c r="H12" s="79" t="s">
        <v>8</v>
      </c>
      <c r="I12" s="81" t="s">
        <v>9</v>
      </c>
      <c r="J12" s="81"/>
      <c r="K12" s="82" t="s">
        <v>12</v>
      </c>
      <c r="L12" s="82" t="s">
        <v>13</v>
      </c>
      <c r="M12" s="6"/>
      <c r="N12" s="6"/>
      <c r="O12" s="7"/>
      <c r="P12" s="8"/>
    </row>
    <row r="13" spans="1:16" s="9" customFormat="1" x14ac:dyDescent="0.2">
      <c r="A13" s="72"/>
      <c r="B13" s="74"/>
      <c r="C13" s="74"/>
      <c r="D13" s="74"/>
      <c r="E13" s="77"/>
      <c r="F13" s="29" t="s">
        <v>5</v>
      </c>
      <c r="G13" s="27" t="s">
        <v>6</v>
      </c>
      <c r="H13" s="80"/>
      <c r="I13" s="28" t="s">
        <v>10</v>
      </c>
      <c r="J13" s="13" t="s">
        <v>11</v>
      </c>
      <c r="K13" s="83"/>
      <c r="L13" s="83"/>
    </row>
    <row r="14" spans="1:16" x14ac:dyDescent="0.2">
      <c r="A14" s="101" t="s">
        <v>21</v>
      </c>
      <c r="B14" s="102" t="s">
        <v>22</v>
      </c>
      <c r="C14" s="102"/>
      <c r="D14" s="103" t="s">
        <v>40</v>
      </c>
      <c r="E14" s="19">
        <v>22.5</v>
      </c>
      <c r="F14" s="20">
        <v>0</v>
      </c>
      <c r="G14" s="23">
        <v>0</v>
      </c>
      <c r="H14" s="24"/>
      <c r="I14" s="25"/>
      <c r="J14" s="22">
        <v>0.16666666666666666</v>
      </c>
      <c r="K14" s="12"/>
      <c r="L14" s="12"/>
    </row>
    <row r="15" spans="1:16" x14ac:dyDescent="0.2">
      <c r="A15" s="101" t="s">
        <v>21</v>
      </c>
      <c r="B15" s="104" t="s">
        <v>22</v>
      </c>
      <c r="C15" s="104"/>
      <c r="D15" s="103" t="s">
        <v>41</v>
      </c>
      <c r="E15" s="19">
        <v>22.5</v>
      </c>
      <c r="F15" s="21">
        <v>2.5</v>
      </c>
      <c r="G15" s="26">
        <f>G14+F15</f>
        <v>2.5</v>
      </c>
      <c r="H15" s="25">
        <f>IF((F15=0),"",F15/E15/24)</f>
        <v>4.6296296296296294E-3</v>
      </c>
      <c r="I15" s="25">
        <f>J14+K14+H15</f>
        <v>0.17129629629629628</v>
      </c>
      <c r="J15" s="12" t="str">
        <f>IF(K15=0,"",I15+K15)</f>
        <v/>
      </c>
      <c r="K15" s="12"/>
      <c r="L15" s="12"/>
    </row>
    <row r="16" spans="1:16" x14ac:dyDescent="0.2">
      <c r="A16" s="101" t="s">
        <v>21</v>
      </c>
      <c r="B16" s="104" t="s">
        <v>22</v>
      </c>
      <c r="C16" s="104"/>
      <c r="D16" s="105" t="s">
        <v>42</v>
      </c>
      <c r="E16" s="19">
        <v>22.5</v>
      </c>
      <c r="F16" s="21">
        <v>2</v>
      </c>
      <c r="G16" s="26">
        <f>G15+F16</f>
        <v>4.5</v>
      </c>
      <c r="H16" s="25">
        <f>IF((F16=0),"",F16/E16/24)</f>
        <v>3.7037037037037038E-3</v>
      </c>
      <c r="I16" s="25">
        <f>IF((F16=0),"",I15+K15+H16)</f>
        <v>0.17499999999999999</v>
      </c>
      <c r="J16" s="12" t="str">
        <f>IF(K16=0,"",I16+K16)</f>
        <v/>
      </c>
      <c r="K16" s="12"/>
      <c r="L16" s="12"/>
    </row>
    <row r="17" spans="1:12" s="9" customFormat="1" ht="25.5" x14ac:dyDescent="0.2">
      <c r="A17" s="106" t="s">
        <v>21</v>
      </c>
      <c r="B17" s="104" t="s">
        <v>23</v>
      </c>
      <c r="C17" s="104"/>
      <c r="D17" s="105" t="s">
        <v>43</v>
      </c>
      <c r="E17" s="37">
        <v>22.5</v>
      </c>
      <c r="F17" s="38">
        <v>7</v>
      </c>
      <c r="G17" s="39">
        <f>IF(F17="","",F17+G16)</f>
        <v>11.5</v>
      </c>
      <c r="H17" s="40">
        <f>IF((F17=0),"",F17/E17/24)</f>
        <v>1.2962962962962963E-2</v>
      </c>
      <c r="I17" s="40">
        <f>IF((F17=0),"",I16+K16+H17)</f>
        <v>0.18796296296296294</v>
      </c>
      <c r="J17" s="41" t="str">
        <f>IF(K17=0,"",I17+K17)</f>
        <v/>
      </c>
      <c r="K17" s="41"/>
      <c r="L17" s="41"/>
    </row>
    <row r="18" spans="1:12" x14ac:dyDescent="0.2">
      <c r="A18" s="101" t="s">
        <v>32</v>
      </c>
      <c r="B18" s="104" t="s">
        <v>33</v>
      </c>
      <c r="C18" s="104"/>
      <c r="D18" s="105" t="s">
        <v>44</v>
      </c>
      <c r="E18" s="19">
        <v>22.5</v>
      </c>
      <c r="F18" s="21">
        <v>6.5</v>
      </c>
      <c r="G18" s="26">
        <f>IF(F18="","",F18+G17)</f>
        <v>18</v>
      </c>
      <c r="H18" s="25">
        <f>IF((F18=0),"",F18/E18/24)</f>
        <v>1.2037037037037035E-2</v>
      </c>
      <c r="I18" s="25">
        <f>IF((F18=0),"",I17+K17+H18)</f>
        <v>0.19999999999999998</v>
      </c>
      <c r="J18" s="12"/>
      <c r="K18" s="12"/>
      <c r="L18" s="12"/>
    </row>
    <row r="19" spans="1:12" x14ac:dyDescent="0.2">
      <c r="A19" s="101" t="s">
        <v>21</v>
      </c>
      <c r="B19" s="107" t="s">
        <v>22</v>
      </c>
      <c r="C19" s="108"/>
      <c r="D19" s="103" t="s">
        <v>45</v>
      </c>
      <c r="E19" s="19">
        <v>22.5</v>
      </c>
      <c r="F19" s="21">
        <v>11.5</v>
      </c>
      <c r="G19" s="26">
        <f>IF(F19="","",F19+G18)</f>
        <v>29.5</v>
      </c>
      <c r="H19" s="25">
        <f>IF((F19=0),"",F19/E19/24)</f>
        <v>2.1296296296296296E-2</v>
      </c>
      <c r="I19" s="25">
        <f>IF((F19=0),"",I18+K18+H19)</f>
        <v>0.22129629629629627</v>
      </c>
      <c r="J19" s="12"/>
      <c r="K19" s="12"/>
      <c r="L19" s="12"/>
    </row>
    <row r="20" spans="1:12" x14ac:dyDescent="0.2">
      <c r="A20" s="101" t="s">
        <v>21</v>
      </c>
      <c r="B20" s="107" t="s">
        <v>35</v>
      </c>
      <c r="C20" s="108"/>
      <c r="D20" s="103" t="s">
        <v>46</v>
      </c>
      <c r="E20" s="19">
        <v>22.5</v>
      </c>
      <c r="F20" s="21">
        <v>5.5</v>
      </c>
      <c r="G20" s="26">
        <f t="shared" ref="G20:G93" si="0">IF(F20="","",F20+G19)</f>
        <v>35</v>
      </c>
      <c r="H20" s="25">
        <f t="shared" ref="H20:H93" si="1">IF((F20=0),"",F20/E20/24)</f>
        <v>1.0185185185185184E-2</v>
      </c>
      <c r="I20" s="25">
        <f t="shared" ref="I20:I93" si="2">IF((F20=0),"",I19+K19+H20)</f>
        <v>0.23148148148148145</v>
      </c>
      <c r="J20" s="12"/>
      <c r="K20" s="12"/>
      <c r="L20" s="12"/>
    </row>
    <row r="21" spans="1:12" x14ac:dyDescent="0.2">
      <c r="A21" s="101" t="s">
        <v>21</v>
      </c>
      <c r="B21" s="107" t="s">
        <v>35</v>
      </c>
      <c r="C21" s="108"/>
      <c r="D21" s="103" t="s">
        <v>47</v>
      </c>
      <c r="E21" s="19">
        <v>22.5</v>
      </c>
      <c r="F21" s="21">
        <v>1.5</v>
      </c>
      <c r="G21" s="26">
        <f t="shared" ref="G21:G22" si="3">IF(F21="","",F21+G20)</f>
        <v>36.5</v>
      </c>
      <c r="H21" s="25">
        <f t="shared" ref="H21:H22" si="4">IF((F21=0),"",F21/E21/24)</f>
        <v>2.7777777777777779E-3</v>
      </c>
      <c r="I21" s="25">
        <f t="shared" ref="I21:I22" si="5">IF((F21=0),"",I20+K20+H21)</f>
        <v>0.23425925925925922</v>
      </c>
      <c r="J21" s="12"/>
      <c r="K21" s="12"/>
      <c r="L21" s="12"/>
    </row>
    <row r="22" spans="1:12" x14ac:dyDescent="0.2">
      <c r="A22" s="101" t="s">
        <v>21</v>
      </c>
      <c r="B22" s="109" t="s">
        <v>35</v>
      </c>
      <c r="C22" s="109"/>
      <c r="D22" s="103"/>
      <c r="E22" s="19">
        <v>22.5</v>
      </c>
      <c r="F22" s="43">
        <v>0.5</v>
      </c>
      <c r="G22" s="55">
        <f t="shared" si="3"/>
        <v>37</v>
      </c>
      <c r="H22" s="25">
        <f t="shared" si="4"/>
        <v>9.2592592592592596E-4</v>
      </c>
      <c r="I22" s="56">
        <f t="shared" si="5"/>
        <v>0.23518518518518514</v>
      </c>
      <c r="J22" s="12"/>
      <c r="K22" s="12">
        <v>6.9444444444444441E-3</v>
      </c>
      <c r="L22" s="32">
        <f>I22-J14</f>
        <v>6.8518518518518479E-2</v>
      </c>
    </row>
    <row r="23" spans="1:12" s="9" customFormat="1" ht="25.5" customHeight="1" x14ac:dyDescent="0.2">
      <c r="A23" s="106" t="s">
        <v>21</v>
      </c>
      <c r="B23" s="110" t="s">
        <v>35</v>
      </c>
      <c r="C23" s="110"/>
      <c r="D23" s="105" t="s">
        <v>37</v>
      </c>
      <c r="E23" s="19"/>
      <c r="F23" s="38"/>
      <c r="G23" s="39"/>
      <c r="H23" s="40"/>
      <c r="I23" s="40"/>
      <c r="J23" s="42">
        <f>I22+K22</f>
        <v>0.24212962962962958</v>
      </c>
      <c r="K23" s="41"/>
      <c r="L23" s="41"/>
    </row>
    <row r="24" spans="1:12" x14ac:dyDescent="0.2">
      <c r="A24" s="101" t="s">
        <v>21</v>
      </c>
      <c r="B24" s="107" t="s">
        <v>35</v>
      </c>
      <c r="C24" s="108"/>
      <c r="D24" s="103" t="s">
        <v>48</v>
      </c>
      <c r="E24" s="19">
        <v>22.5</v>
      </c>
      <c r="F24" s="21">
        <v>6</v>
      </c>
      <c r="G24" s="55">
        <f>IF(F24="","",F24+G22)</f>
        <v>43</v>
      </c>
      <c r="H24" s="25">
        <f t="shared" ref="H24:H27" si="6">IF((F24=0),"",F24/E24/24)</f>
        <v>1.1111111111111112E-2</v>
      </c>
      <c r="I24" s="25">
        <f>IF((F24=0),"",I22+K22+H24)</f>
        <v>0.25324074074074071</v>
      </c>
      <c r="J24" s="12"/>
      <c r="K24" s="12"/>
      <c r="L24" s="12"/>
    </row>
    <row r="25" spans="1:12" x14ac:dyDescent="0.2">
      <c r="A25" s="101" t="s">
        <v>21</v>
      </c>
      <c r="B25" s="107" t="s">
        <v>35</v>
      </c>
      <c r="C25" s="108"/>
      <c r="D25" s="103" t="s">
        <v>49</v>
      </c>
      <c r="E25" s="19">
        <v>22.5</v>
      </c>
      <c r="F25" s="21">
        <v>3</v>
      </c>
      <c r="G25" s="55">
        <f t="shared" ref="G25:G29" si="7">IF(F25="","",F25+G24)</f>
        <v>46</v>
      </c>
      <c r="H25" s="25">
        <f t="shared" si="6"/>
        <v>5.5555555555555558E-3</v>
      </c>
      <c r="I25" s="56">
        <f t="shared" ref="I25:I27" si="8">IF((F25=0),"",I24+K24+H25)</f>
        <v>0.25879629629629625</v>
      </c>
      <c r="J25" s="12"/>
      <c r="K25" s="12"/>
      <c r="L25" s="12"/>
    </row>
    <row r="26" spans="1:12" x14ac:dyDescent="0.2">
      <c r="A26" s="101" t="s">
        <v>21</v>
      </c>
      <c r="B26" s="107" t="s">
        <v>34</v>
      </c>
      <c r="C26" s="108"/>
      <c r="D26" s="103" t="s">
        <v>50</v>
      </c>
      <c r="E26" s="19">
        <v>22.5</v>
      </c>
      <c r="F26" s="21">
        <v>3</v>
      </c>
      <c r="G26" s="55">
        <f t="shared" si="7"/>
        <v>49</v>
      </c>
      <c r="H26" s="25">
        <f t="shared" si="6"/>
        <v>5.5555555555555558E-3</v>
      </c>
      <c r="I26" s="56">
        <f t="shared" si="8"/>
        <v>0.26435185185185178</v>
      </c>
      <c r="J26" s="12"/>
      <c r="K26" s="12"/>
      <c r="L26" s="12"/>
    </row>
    <row r="27" spans="1:12" s="9" customFormat="1" ht="38.25" x14ac:dyDescent="0.2">
      <c r="A27" s="106" t="s">
        <v>21</v>
      </c>
      <c r="B27" s="111" t="s">
        <v>34</v>
      </c>
      <c r="C27" s="112"/>
      <c r="D27" s="105" t="s">
        <v>51</v>
      </c>
      <c r="E27" s="37">
        <v>22.5</v>
      </c>
      <c r="F27" s="38">
        <v>1</v>
      </c>
      <c r="G27" s="55">
        <f t="shared" ref="G27" si="9">IF(F27="","",F27+G26)</f>
        <v>50</v>
      </c>
      <c r="H27" s="40">
        <f t="shared" si="6"/>
        <v>1.8518518518518519E-3</v>
      </c>
      <c r="I27" s="56">
        <f t="shared" si="8"/>
        <v>0.26620370370370361</v>
      </c>
      <c r="J27" s="41"/>
      <c r="K27" s="41"/>
      <c r="L27" s="41"/>
    </row>
    <row r="28" spans="1:12" x14ac:dyDescent="0.2">
      <c r="A28" s="5" t="s">
        <v>31</v>
      </c>
      <c r="B28" s="65" t="s">
        <v>30</v>
      </c>
      <c r="C28" s="66"/>
      <c r="D28" s="30" t="s">
        <v>46</v>
      </c>
      <c r="E28" s="19">
        <v>22.5</v>
      </c>
      <c r="F28" s="21">
        <v>12</v>
      </c>
      <c r="G28" s="55">
        <f t="shared" si="7"/>
        <v>62</v>
      </c>
      <c r="H28" s="25">
        <f t="shared" ref="H28" si="10">IF((F28=0),"",F28/E28/24)</f>
        <v>2.2222222222222223E-2</v>
      </c>
      <c r="I28" s="56">
        <f t="shared" ref="I28:I29" si="11">IF((F28=0),"",I27+K27+H28)</f>
        <v>0.28842592592592581</v>
      </c>
      <c r="J28" s="12"/>
      <c r="K28" s="12"/>
      <c r="L28" s="12"/>
    </row>
    <row r="29" spans="1:12" x14ac:dyDescent="0.2">
      <c r="A29" s="5" t="s">
        <v>31</v>
      </c>
      <c r="B29" s="65" t="s">
        <v>30</v>
      </c>
      <c r="C29" s="66"/>
      <c r="D29" s="30" t="s">
        <v>52</v>
      </c>
      <c r="E29" s="19">
        <v>22.5</v>
      </c>
      <c r="F29" s="21">
        <v>1</v>
      </c>
      <c r="G29" s="55">
        <f t="shared" si="7"/>
        <v>63</v>
      </c>
      <c r="H29" s="25">
        <f t="shared" si="1"/>
        <v>1.8518518518518519E-3</v>
      </c>
      <c r="I29" s="56">
        <f t="shared" si="11"/>
        <v>0.29027777777777763</v>
      </c>
      <c r="J29" s="12"/>
      <c r="K29" s="12"/>
      <c r="L29" s="12"/>
    </row>
    <row r="30" spans="1:12" x14ac:dyDescent="0.2">
      <c r="A30" s="5" t="s">
        <v>31</v>
      </c>
      <c r="B30" s="65" t="s">
        <v>30</v>
      </c>
      <c r="C30" s="66"/>
      <c r="D30" s="30" t="s">
        <v>53</v>
      </c>
      <c r="E30" s="19">
        <v>22.5</v>
      </c>
      <c r="F30" s="21">
        <v>0.5</v>
      </c>
      <c r="G30" s="26">
        <f t="shared" si="0"/>
        <v>63.5</v>
      </c>
      <c r="H30" s="25">
        <f t="shared" si="1"/>
        <v>9.2592592592592596E-4</v>
      </c>
      <c r="I30" s="25">
        <f t="shared" si="2"/>
        <v>0.29120370370370358</v>
      </c>
      <c r="J30" s="12"/>
      <c r="K30" s="12"/>
      <c r="L30" s="12"/>
    </row>
    <row r="31" spans="1:12" x14ac:dyDescent="0.2">
      <c r="A31" s="5" t="s">
        <v>31</v>
      </c>
      <c r="B31" s="65" t="s">
        <v>30</v>
      </c>
      <c r="C31" s="66"/>
      <c r="D31" s="30" t="s">
        <v>54</v>
      </c>
      <c r="E31" s="19">
        <v>22.5</v>
      </c>
      <c r="F31" s="21">
        <v>4</v>
      </c>
      <c r="G31" s="26">
        <f t="shared" si="0"/>
        <v>67.5</v>
      </c>
      <c r="H31" s="25">
        <f t="shared" si="1"/>
        <v>7.4074074074074077E-3</v>
      </c>
      <c r="I31" s="25">
        <f t="shared" si="2"/>
        <v>0.29861111111111099</v>
      </c>
      <c r="J31" s="12"/>
      <c r="K31" s="12"/>
      <c r="L31" s="12"/>
    </row>
    <row r="32" spans="1:12" x14ac:dyDescent="0.2">
      <c r="A32" s="5" t="s">
        <v>31</v>
      </c>
      <c r="B32" s="65" t="s">
        <v>36</v>
      </c>
      <c r="C32" s="66"/>
      <c r="D32" s="30" t="s">
        <v>55</v>
      </c>
      <c r="E32" s="19">
        <v>22.5</v>
      </c>
      <c r="F32" s="21">
        <v>6</v>
      </c>
      <c r="G32" s="26">
        <f t="shared" si="0"/>
        <v>73.5</v>
      </c>
      <c r="H32" s="25">
        <f t="shared" ref="H32:H36" si="12">IF((F32=0),"",F32/E32/24)</f>
        <v>1.1111111111111112E-2</v>
      </c>
      <c r="I32" s="25">
        <f t="shared" si="2"/>
        <v>0.30972222222222212</v>
      </c>
      <c r="J32" s="12"/>
      <c r="K32" s="12"/>
      <c r="L32" s="12"/>
    </row>
    <row r="33" spans="1:12" x14ac:dyDescent="0.2">
      <c r="A33" s="5" t="s">
        <v>31</v>
      </c>
      <c r="B33" s="65" t="s">
        <v>36</v>
      </c>
      <c r="C33" s="66"/>
      <c r="D33" s="30" t="s">
        <v>56</v>
      </c>
      <c r="E33" s="19">
        <v>22.5</v>
      </c>
      <c r="F33" s="21">
        <v>2</v>
      </c>
      <c r="G33" s="26">
        <f t="shared" si="0"/>
        <v>75.5</v>
      </c>
      <c r="H33" s="25">
        <f t="shared" si="12"/>
        <v>3.7037037037037038E-3</v>
      </c>
      <c r="I33" s="25">
        <f t="shared" si="2"/>
        <v>0.31342592592592583</v>
      </c>
      <c r="J33" s="12"/>
      <c r="K33" s="12"/>
      <c r="L33" s="12"/>
    </row>
    <row r="34" spans="1:12" x14ac:dyDescent="0.2">
      <c r="A34" s="5" t="s">
        <v>31</v>
      </c>
      <c r="B34" s="65" t="s">
        <v>36</v>
      </c>
      <c r="C34" s="66"/>
      <c r="D34" s="30" t="s">
        <v>57</v>
      </c>
      <c r="E34" s="19">
        <v>22.5</v>
      </c>
      <c r="F34" s="21">
        <v>2</v>
      </c>
      <c r="G34" s="26">
        <f t="shared" si="0"/>
        <v>77.5</v>
      </c>
      <c r="H34" s="25">
        <f t="shared" si="12"/>
        <v>3.7037037037037038E-3</v>
      </c>
      <c r="I34" s="25">
        <f t="shared" si="2"/>
        <v>0.31712962962962954</v>
      </c>
      <c r="J34" s="12"/>
      <c r="K34" s="12"/>
      <c r="L34" s="12"/>
    </row>
    <row r="35" spans="1:12" x14ac:dyDescent="0.2">
      <c r="A35" s="5" t="s">
        <v>31</v>
      </c>
      <c r="B35" s="65" t="s">
        <v>36</v>
      </c>
      <c r="C35" s="66"/>
      <c r="D35" s="30" t="s">
        <v>58</v>
      </c>
      <c r="E35" s="19">
        <v>22.5</v>
      </c>
      <c r="F35" s="21">
        <v>0.5</v>
      </c>
      <c r="G35" s="26">
        <f t="shared" si="0"/>
        <v>78</v>
      </c>
      <c r="H35" s="25">
        <f t="shared" si="12"/>
        <v>9.2592592592592596E-4</v>
      </c>
      <c r="I35" s="25">
        <f t="shared" si="2"/>
        <v>0.31805555555555548</v>
      </c>
      <c r="J35" s="12"/>
      <c r="K35" s="12"/>
      <c r="L35" s="12"/>
    </row>
    <row r="36" spans="1:12" x14ac:dyDescent="0.2">
      <c r="A36" s="5" t="s">
        <v>31</v>
      </c>
      <c r="B36" s="65" t="s">
        <v>36</v>
      </c>
      <c r="C36" s="66"/>
      <c r="D36" s="30" t="s">
        <v>124</v>
      </c>
      <c r="E36" s="19">
        <v>22.5</v>
      </c>
      <c r="F36" s="21">
        <v>0.5</v>
      </c>
      <c r="G36" s="26">
        <f t="shared" si="0"/>
        <v>78.5</v>
      </c>
      <c r="H36" s="25">
        <f t="shared" si="12"/>
        <v>9.2592592592592596E-4</v>
      </c>
      <c r="I36" s="25">
        <f t="shared" si="2"/>
        <v>0.31898148148148142</v>
      </c>
      <c r="J36" s="12"/>
      <c r="K36" s="12"/>
      <c r="L36" s="12"/>
    </row>
    <row r="37" spans="1:12" x14ac:dyDescent="0.2">
      <c r="A37" s="5" t="s">
        <v>31</v>
      </c>
      <c r="B37" s="65" t="s">
        <v>36</v>
      </c>
      <c r="C37" s="66"/>
      <c r="D37" s="30" t="s">
        <v>125</v>
      </c>
      <c r="E37" s="19">
        <v>22.5</v>
      </c>
      <c r="F37" s="21">
        <v>0.5</v>
      </c>
      <c r="G37" s="26">
        <f t="shared" si="0"/>
        <v>79</v>
      </c>
      <c r="H37" s="25">
        <f t="shared" ref="H37" si="13">IF((F37=0),"",F37/E37/24)</f>
        <v>9.2592592592592596E-4</v>
      </c>
      <c r="I37" s="25">
        <f t="shared" si="2"/>
        <v>0.31990740740740736</v>
      </c>
      <c r="J37" s="12"/>
      <c r="K37" s="12"/>
      <c r="L37" s="12"/>
    </row>
    <row r="38" spans="1:12" s="9" customFormat="1" x14ac:dyDescent="0.2">
      <c r="A38" s="5" t="s">
        <v>31</v>
      </c>
      <c r="B38" s="69" t="s">
        <v>36</v>
      </c>
      <c r="C38" s="70"/>
      <c r="D38" s="36"/>
      <c r="E38" s="37">
        <v>22.5</v>
      </c>
      <c r="F38" s="38">
        <v>0.1</v>
      </c>
      <c r="G38" s="26">
        <f t="shared" si="0"/>
        <v>79.099999999999994</v>
      </c>
      <c r="H38" s="40">
        <f t="shared" si="1"/>
        <v>1.8518518518518518E-4</v>
      </c>
      <c r="I38" s="25">
        <f t="shared" si="2"/>
        <v>0.32009259259259254</v>
      </c>
      <c r="J38" s="41"/>
      <c r="K38" s="12">
        <v>2.7777777777777776E-2</v>
      </c>
      <c r="L38" s="32">
        <f>I38-J23</f>
        <v>7.7962962962962956E-2</v>
      </c>
    </row>
    <row r="39" spans="1:12" s="9" customFormat="1" x14ac:dyDescent="0.2">
      <c r="A39" s="5" t="s">
        <v>31</v>
      </c>
      <c r="B39" s="69" t="s">
        <v>36</v>
      </c>
      <c r="C39" s="70"/>
      <c r="D39" s="36" t="s">
        <v>126</v>
      </c>
      <c r="E39" s="37"/>
      <c r="F39" s="38"/>
      <c r="G39" s="39"/>
      <c r="H39" s="40"/>
      <c r="I39" s="40"/>
      <c r="J39" s="31">
        <f>I38+K38</f>
        <v>0.34787037037037033</v>
      </c>
      <c r="K39" s="41"/>
      <c r="L39" s="41"/>
    </row>
    <row r="40" spans="1:12" x14ac:dyDescent="0.2">
      <c r="A40" s="5" t="s">
        <v>31</v>
      </c>
      <c r="B40" s="91" t="s">
        <v>36</v>
      </c>
      <c r="C40" s="92"/>
      <c r="D40" s="30" t="s">
        <v>127</v>
      </c>
      <c r="E40" s="19">
        <v>22.5</v>
      </c>
      <c r="F40" s="21">
        <v>0.1</v>
      </c>
      <c r="G40" s="26">
        <f>IF(F40="","",F40+G38)</f>
        <v>79.199999999999989</v>
      </c>
      <c r="H40" s="25">
        <f t="shared" si="1"/>
        <v>1.8518518518518518E-4</v>
      </c>
      <c r="I40" s="25">
        <f>IF((F40=0),"",I38+K38+H40)</f>
        <v>0.34805555555555551</v>
      </c>
      <c r="J40" s="12"/>
      <c r="K40" s="12"/>
      <c r="L40" s="12"/>
    </row>
    <row r="41" spans="1:12" x14ac:dyDescent="0.2">
      <c r="A41" s="5" t="s">
        <v>31</v>
      </c>
      <c r="B41" s="91" t="s">
        <v>36</v>
      </c>
      <c r="C41" s="92"/>
      <c r="D41" s="30" t="s">
        <v>128</v>
      </c>
      <c r="E41" s="19">
        <v>22.5</v>
      </c>
      <c r="F41" s="21">
        <v>0.1</v>
      </c>
      <c r="G41" s="26">
        <f>IF(F41="","",F41+G40)</f>
        <v>79.299999999999983</v>
      </c>
      <c r="H41" s="25">
        <f t="shared" si="1"/>
        <v>1.8518518518518518E-4</v>
      </c>
      <c r="I41" s="25">
        <f>IF((F41=0),"",I40+K39+H41)</f>
        <v>0.34824074074074068</v>
      </c>
      <c r="J41" s="12"/>
      <c r="K41" s="12"/>
      <c r="L41" s="12"/>
    </row>
    <row r="42" spans="1:12" x14ac:dyDescent="0.2">
      <c r="A42" s="5" t="s">
        <v>31</v>
      </c>
      <c r="B42" s="91" t="s">
        <v>36</v>
      </c>
      <c r="C42" s="92"/>
      <c r="D42" s="30" t="s">
        <v>129</v>
      </c>
      <c r="E42" s="19">
        <v>22.5</v>
      </c>
      <c r="F42" s="21">
        <v>0.3</v>
      </c>
      <c r="G42" s="26">
        <f>IF(F42="","",F42+G41)</f>
        <v>79.59999999999998</v>
      </c>
      <c r="H42" s="25">
        <f t="shared" si="1"/>
        <v>5.5555555555555556E-4</v>
      </c>
      <c r="I42" s="25">
        <f t="shared" ref="I41:I44" si="14">IF((F42=0),"",I40+K40+H42)</f>
        <v>0.34861111111111104</v>
      </c>
      <c r="J42" s="12"/>
      <c r="K42" s="12"/>
      <c r="L42" s="12"/>
    </row>
    <row r="43" spans="1:12" x14ac:dyDescent="0.2">
      <c r="A43" s="5" t="s">
        <v>31</v>
      </c>
      <c r="B43" s="91" t="s">
        <v>36</v>
      </c>
      <c r="C43" s="92"/>
      <c r="D43" s="30" t="s">
        <v>59</v>
      </c>
      <c r="E43" s="19">
        <v>22.5</v>
      </c>
      <c r="F43" s="21">
        <v>0.5</v>
      </c>
      <c r="G43" s="26">
        <f t="shared" ref="G43:G45" si="15">IF(F43="","",F43+G42)</f>
        <v>80.09999999999998</v>
      </c>
      <c r="H43" s="25">
        <f t="shared" si="1"/>
        <v>9.2592592592592596E-4</v>
      </c>
      <c r="I43" s="25">
        <f t="shared" si="14"/>
        <v>0.34916666666666663</v>
      </c>
      <c r="J43" s="12"/>
      <c r="K43" s="12"/>
      <c r="L43" s="12"/>
    </row>
    <row r="44" spans="1:12" x14ac:dyDescent="0.2">
      <c r="A44" s="5" t="s">
        <v>31</v>
      </c>
      <c r="B44" s="91" t="s">
        <v>36</v>
      </c>
      <c r="C44" s="92"/>
      <c r="D44" s="30" t="s">
        <v>60</v>
      </c>
      <c r="E44" s="19">
        <v>22.5</v>
      </c>
      <c r="F44" s="21">
        <v>1</v>
      </c>
      <c r="G44" s="26">
        <f t="shared" si="15"/>
        <v>81.09999999999998</v>
      </c>
      <c r="H44" s="25">
        <f t="shared" si="1"/>
        <v>1.8518518518518519E-3</v>
      </c>
      <c r="I44" s="25">
        <f t="shared" si="14"/>
        <v>0.35046296296296287</v>
      </c>
      <c r="J44" s="12"/>
      <c r="K44" s="12"/>
      <c r="L44" s="12"/>
    </row>
    <row r="45" spans="1:12" x14ac:dyDescent="0.2">
      <c r="A45" s="5" t="s">
        <v>31</v>
      </c>
      <c r="B45" s="91" t="s">
        <v>36</v>
      </c>
      <c r="C45" s="97"/>
      <c r="D45" s="30" t="s">
        <v>61</v>
      </c>
      <c r="E45" s="19">
        <v>22.5</v>
      </c>
      <c r="F45" s="21">
        <v>0.5</v>
      </c>
      <c r="G45" s="26">
        <f t="shared" si="15"/>
        <v>81.59999999999998</v>
      </c>
      <c r="H45" s="25">
        <f t="shared" si="1"/>
        <v>9.2592592592592596E-4</v>
      </c>
      <c r="I45" s="25">
        <f t="shared" si="2"/>
        <v>0.35138888888888881</v>
      </c>
      <c r="J45" s="12"/>
      <c r="K45" s="12"/>
      <c r="L45" s="12"/>
    </row>
    <row r="46" spans="1:12" s="9" customFormat="1" ht="12.75" customHeight="1" x14ac:dyDescent="0.2">
      <c r="A46" s="5" t="s">
        <v>31</v>
      </c>
      <c r="B46" s="71" t="s">
        <v>36</v>
      </c>
      <c r="C46" s="71"/>
      <c r="D46" s="36" t="s">
        <v>62</v>
      </c>
      <c r="E46" s="37">
        <v>22.5</v>
      </c>
      <c r="F46" s="38">
        <v>1</v>
      </c>
      <c r="G46" s="39">
        <f t="shared" si="0"/>
        <v>82.59999999999998</v>
      </c>
      <c r="H46" s="40">
        <f t="shared" si="1"/>
        <v>1.8518518518518519E-3</v>
      </c>
      <c r="I46" s="40">
        <f t="shared" si="2"/>
        <v>0.35324074074074063</v>
      </c>
      <c r="J46" s="41"/>
      <c r="K46" s="42"/>
      <c r="L46" s="62"/>
    </row>
    <row r="47" spans="1:12" s="9" customFormat="1" x14ac:dyDescent="0.2">
      <c r="A47" s="5" t="s">
        <v>31</v>
      </c>
      <c r="B47" s="71" t="s">
        <v>36</v>
      </c>
      <c r="C47" s="71"/>
      <c r="D47" s="63" t="s">
        <v>63</v>
      </c>
      <c r="E47" s="37">
        <v>22.5</v>
      </c>
      <c r="F47" s="38">
        <v>0.5</v>
      </c>
      <c r="G47" s="39">
        <f>IF(F47="","",F47+G46)</f>
        <v>83.09999999999998</v>
      </c>
      <c r="H47" s="40">
        <f t="shared" si="1"/>
        <v>9.2592592592592596E-4</v>
      </c>
      <c r="I47" s="40">
        <f>IF((F47=0),"",I46+K46+H47)</f>
        <v>0.35416666666666657</v>
      </c>
      <c r="J47" s="42"/>
      <c r="K47" s="42"/>
      <c r="L47" s="62"/>
    </row>
    <row r="48" spans="1:12" s="9" customFormat="1" x14ac:dyDescent="0.2">
      <c r="A48" s="5" t="s">
        <v>31</v>
      </c>
      <c r="B48" s="71" t="s">
        <v>103</v>
      </c>
      <c r="C48" s="71"/>
      <c r="D48" s="63" t="s">
        <v>64</v>
      </c>
      <c r="E48" s="37">
        <v>22.5</v>
      </c>
      <c r="F48" s="38">
        <v>5.5</v>
      </c>
      <c r="G48" s="39">
        <f t="shared" si="0"/>
        <v>88.59999999999998</v>
      </c>
      <c r="H48" s="40">
        <f t="shared" si="1"/>
        <v>1.0185185185185184E-2</v>
      </c>
      <c r="I48" s="40">
        <f t="shared" si="2"/>
        <v>0.36435185185185176</v>
      </c>
      <c r="J48" s="41"/>
      <c r="K48" s="41"/>
      <c r="L48" s="41"/>
    </row>
    <row r="49" spans="1:12" s="9" customFormat="1" x14ac:dyDescent="0.2">
      <c r="A49" s="5" t="s">
        <v>31</v>
      </c>
      <c r="B49" s="71" t="s">
        <v>103</v>
      </c>
      <c r="C49" s="71"/>
      <c r="D49" s="63" t="s">
        <v>65</v>
      </c>
      <c r="E49" s="37">
        <v>22.5</v>
      </c>
      <c r="F49" s="38">
        <v>0.5</v>
      </c>
      <c r="G49" s="39">
        <f t="shared" si="0"/>
        <v>89.09999999999998</v>
      </c>
      <c r="H49" s="40">
        <f t="shared" si="1"/>
        <v>9.2592592592592596E-4</v>
      </c>
      <c r="I49" s="40">
        <f t="shared" si="2"/>
        <v>0.3652777777777777</v>
      </c>
      <c r="J49" s="41"/>
      <c r="K49" s="41"/>
      <c r="L49" s="41"/>
    </row>
    <row r="50" spans="1:12" s="9" customFormat="1" x14ac:dyDescent="0.2">
      <c r="A50" s="5" t="s">
        <v>31</v>
      </c>
      <c r="B50" s="71" t="s">
        <v>102</v>
      </c>
      <c r="C50" s="71"/>
      <c r="D50" s="63" t="s">
        <v>66</v>
      </c>
      <c r="E50" s="37">
        <v>22.5</v>
      </c>
      <c r="F50" s="38">
        <v>11.5</v>
      </c>
      <c r="G50" s="39">
        <f t="shared" si="0"/>
        <v>100.59999999999998</v>
      </c>
      <c r="H50" s="40">
        <f t="shared" si="1"/>
        <v>2.1296296296296296E-2</v>
      </c>
      <c r="I50" s="40">
        <f t="shared" si="2"/>
        <v>0.38657407407407401</v>
      </c>
      <c r="J50" s="41"/>
      <c r="K50" s="41"/>
      <c r="L50" s="41"/>
    </row>
    <row r="51" spans="1:12" s="9" customFormat="1" x14ac:dyDescent="0.2">
      <c r="A51" s="5" t="s">
        <v>31</v>
      </c>
      <c r="B51" s="71" t="s">
        <v>102</v>
      </c>
      <c r="C51" s="71"/>
      <c r="D51" s="63" t="s">
        <v>67</v>
      </c>
      <c r="E51" s="37">
        <v>22.5</v>
      </c>
      <c r="F51" s="38">
        <v>2</v>
      </c>
      <c r="G51" s="39">
        <f t="shared" si="0"/>
        <v>102.59999999999998</v>
      </c>
      <c r="H51" s="40">
        <f t="shared" si="1"/>
        <v>3.7037037037037038E-3</v>
      </c>
      <c r="I51" s="40">
        <f t="shared" si="2"/>
        <v>0.39027777777777772</v>
      </c>
      <c r="J51" s="41"/>
      <c r="K51" s="41"/>
      <c r="L51" s="41"/>
    </row>
    <row r="52" spans="1:12" s="9" customFormat="1" x14ac:dyDescent="0.2">
      <c r="A52" s="63" t="s">
        <v>100</v>
      </c>
      <c r="B52" s="71" t="s">
        <v>70</v>
      </c>
      <c r="C52" s="71"/>
      <c r="D52" s="63" t="s">
        <v>68</v>
      </c>
      <c r="E52" s="37">
        <v>22.5</v>
      </c>
      <c r="F52" s="38">
        <v>15</v>
      </c>
      <c r="G52" s="39">
        <f t="shared" si="0"/>
        <v>117.59999999999998</v>
      </c>
      <c r="H52" s="40">
        <f t="shared" si="1"/>
        <v>2.7777777777777776E-2</v>
      </c>
      <c r="I52" s="40">
        <f t="shared" si="2"/>
        <v>0.41805555555555551</v>
      </c>
      <c r="J52" s="41"/>
      <c r="K52" s="41"/>
      <c r="L52" s="41"/>
    </row>
    <row r="53" spans="1:12" s="59" customFormat="1" ht="13.15" customHeight="1" x14ac:dyDescent="0.2">
      <c r="A53" s="63" t="s">
        <v>100</v>
      </c>
      <c r="B53" s="98" t="s">
        <v>70</v>
      </c>
      <c r="C53" s="98"/>
      <c r="D53" s="52"/>
      <c r="E53" s="53">
        <v>22.5</v>
      </c>
      <c r="F53" s="54">
        <v>0.5</v>
      </c>
      <c r="G53" s="39">
        <f t="shared" si="0"/>
        <v>118.09999999999998</v>
      </c>
      <c r="H53" s="56">
        <f t="shared" ref="H53:H55" si="16">IF((F53=0),"",F53/E53/24)</f>
        <v>9.2592592592592596E-4</v>
      </c>
      <c r="I53" s="40">
        <f t="shared" si="2"/>
        <v>0.41898148148148145</v>
      </c>
      <c r="J53" s="57"/>
      <c r="K53" s="12">
        <v>1.3888888888888888E-2</v>
      </c>
      <c r="L53" s="58">
        <f>I53-J39</f>
        <v>7.1111111111111125E-2</v>
      </c>
    </row>
    <row r="54" spans="1:12" x14ac:dyDescent="0.2">
      <c r="A54" s="63" t="s">
        <v>100</v>
      </c>
      <c r="B54" s="98" t="s">
        <v>70</v>
      </c>
      <c r="C54" s="98"/>
      <c r="D54" s="30" t="s">
        <v>71</v>
      </c>
      <c r="E54" s="19"/>
      <c r="F54" s="21"/>
      <c r="G54" s="26" t="str">
        <f t="shared" ref="G54" si="17">IF(F54="","",F54+G53)</f>
        <v/>
      </c>
      <c r="H54" s="25" t="str">
        <f t="shared" si="16"/>
        <v/>
      </c>
      <c r="I54" s="25" t="str">
        <f t="shared" ref="I54" si="18">IF((F54=0),"",I53+K53+H54)</f>
        <v/>
      </c>
      <c r="J54" s="12">
        <f>I53+K53</f>
        <v>0.43287037037037035</v>
      </c>
      <c r="K54" s="12"/>
      <c r="L54" s="12"/>
    </row>
    <row r="55" spans="1:12" x14ac:dyDescent="0.2">
      <c r="A55" s="63" t="s">
        <v>100</v>
      </c>
      <c r="B55" s="65" t="s">
        <v>70</v>
      </c>
      <c r="C55" s="66"/>
      <c r="D55" s="30" t="s">
        <v>72</v>
      </c>
      <c r="E55" s="19">
        <v>22.5</v>
      </c>
      <c r="F55" s="21">
        <v>6.5</v>
      </c>
      <c r="G55" s="26">
        <f>IF(F55="","",F55+G53)</f>
        <v>124.59999999999998</v>
      </c>
      <c r="H55" s="25">
        <f t="shared" si="16"/>
        <v>1.2037037037037035E-2</v>
      </c>
      <c r="I55" s="25">
        <f>IF((F55=0),"",I53+K53+H55)</f>
        <v>0.44490740740740736</v>
      </c>
      <c r="J55" s="12"/>
      <c r="K55" s="12"/>
      <c r="L55" s="12"/>
    </row>
    <row r="56" spans="1:12" x14ac:dyDescent="0.2">
      <c r="A56" s="63" t="s">
        <v>100</v>
      </c>
      <c r="B56" s="65" t="s">
        <v>104</v>
      </c>
      <c r="C56" s="66"/>
      <c r="D56" s="30" t="s">
        <v>73</v>
      </c>
      <c r="E56" s="19">
        <v>22.5</v>
      </c>
      <c r="F56" s="21">
        <v>3</v>
      </c>
      <c r="G56" s="26">
        <f t="shared" ref="G56:G61" si="19">IF(F56="","",F56+G55)</f>
        <v>127.59999999999998</v>
      </c>
      <c r="H56" s="25">
        <f t="shared" si="1"/>
        <v>5.5555555555555558E-3</v>
      </c>
      <c r="I56" s="25">
        <f>IF((F56=0),"",I55+K54+H56)</f>
        <v>0.4504629629629629</v>
      </c>
      <c r="J56" s="12"/>
      <c r="K56" s="12"/>
      <c r="L56" s="12"/>
    </row>
    <row r="57" spans="1:12" x14ac:dyDescent="0.2">
      <c r="A57" s="63" t="s">
        <v>100</v>
      </c>
      <c r="B57" s="65" t="s">
        <v>104</v>
      </c>
      <c r="C57" s="66"/>
      <c r="D57" s="30" t="s">
        <v>74</v>
      </c>
      <c r="E57" s="19">
        <v>22.5</v>
      </c>
      <c r="F57" s="21">
        <v>2.5</v>
      </c>
      <c r="G57" s="26">
        <f t="shared" si="19"/>
        <v>130.09999999999997</v>
      </c>
      <c r="H57" s="25">
        <f t="shared" si="1"/>
        <v>4.6296296296296294E-3</v>
      </c>
      <c r="I57" s="25">
        <f>IF((F57=0),"",I55+K55+H57)</f>
        <v>0.44953703703703701</v>
      </c>
      <c r="J57" s="12"/>
      <c r="K57" s="12"/>
      <c r="L57" s="12"/>
    </row>
    <row r="58" spans="1:12" x14ac:dyDescent="0.2">
      <c r="A58" s="63" t="s">
        <v>100</v>
      </c>
      <c r="B58" s="65" t="s">
        <v>105</v>
      </c>
      <c r="C58" s="66"/>
      <c r="D58" s="30" t="s">
        <v>75</v>
      </c>
      <c r="E58" s="19">
        <v>22.5</v>
      </c>
      <c r="F58" s="21">
        <v>8.5</v>
      </c>
      <c r="G58" s="26">
        <f t="shared" si="19"/>
        <v>138.59999999999997</v>
      </c>
      <c r="H58" s="25">
        <f>IF((F58=0),"",F58/E58/24)</f>
        <v>1.5740740740740739E-2</v>
      </c>
      <c r="I58" s="25">
        <f>IF((F58=0),"",I57+K57+H58)</f>
        <v>0.46527777777777773</v>
      </c>
      <c r="J58" s="12"/>
      <c r="K58" s="12"/>
      <c r="L58" s="12"/>
    </row>
    <row r="59" spans="1:12" x14ac:dyDescent="0.2">
      <c r="A59" s="63" t="s">
        <v>100</v>
      </c>
      <c r="B59" s="61" t="s">
        <v>106</v>
      </c>
      <c r="C59" s="60"/>
      <c r="D59" s="30" t="s">
        <v>76</v>
      </c>
      <c r="E59" s="19">
        <v>22.5</v>
      </c>
      <c r="F59" s="21">
        <v>10.5</v>
      </c>
      <c r="G59" s="26">
        <f t="shared" si="19"/>
        <v>149.09999999999997</v>
      </c>
      <c r="H59" s="25">
        <f>IF((F59=0),"",F59/E59/24)</f>
        <v>1.9444444444444445E-2</v>
      </c>
      <c r="I59" s="25">
        <f t="shared" ref="I59:I61" si="20">IF((F59=0),"",I58+K58+H59)</f>
        <v>0.48472222222222217</v>
      </c>
      <c r="J59" s="12"/>
      <c r="K59" s="12"/>
      <c r="L59" s="12"/>
    </row>
    <row r="60" spans="1:12" x14ac:dyDescent="0.2">
      <c r="A60" s="63" t="s">
        <v>100</v>
      </c>
      <c r="B60" s="61" t="s">
        <v>78</v>
      </c>
      <c r="C60" s="60"/>
      <c r="D60" s="30" t="s">
        <v>77</v>
      </c>
      <c r="E60" s="19">
        <v>22.5</v>
      </c>
      <c r="F60" s="21">
        <v>8</v>
      </c>
      <c r="G60" s="26">
        <f t="shared" si="19"/>
        <v>157.09999999999997</v>
      </c>
      <c r="H60" s="25">
        <f>IF((F60=0),"",F60/E60/24)</f>
        <v>1.4814814814814815E-2</v>
      </c>
      <c r="I60" s="25">
        <f t="shared" si="20"/>
        <v>0.499537037037037</v>
      </c>
      <c r="J60" s="12"/>
      <c r="K60" s="12"/>
      <c r="L60" s="12"/>
    </row>
    <row r="61" spans="1:12" x14ac:dyDescent="0.2">
      <c r="A61" s="63" t="s">
        <v>100</v>
      </c>
      <c r="B61" s="96" t="s">
        <v>78</v>
      </c>
      <c r="C61" s="96"/>
      <c r="D61" s="30"/>
      <c r="E61" s="19">
        <v>22.5</v>
      </c>
      <c r="F61" s="21">
        <v>4</v>
      </c>
      <c r="G61" s="26">
        <f t="shared" si="19"/>
        <v>161.09999999999997</v>
      </c>
      <c r="H61" s="25">
        <f>IF((F61=0),"",F61/E61/24)</f>
        <v>7.4074074074074077E-3</v>
      </c>
      <c r="I61" s="25">
        <f t="shared" si="20"/>
        <v>0.50694444444444442</v>
      </c>
      <c r="J61" s="12"/>
      <c r="K61" s="12">
        <v>5.5555555555555552E-2</v>
      </c>
      <c r="L61" s="32">
        <f>I61-J54</f>
        <v>7.407407407407407E-2</v>
      </c>
    </row>
    <row r="62" spans="1:12" x14ac:dyDescent="0.2">
      <c r="A62" s="63" t="s">
        <v>100</v>
      </c>
      <c r="B62" s="96" t="s">
        <v>78</v>
      </c>
      <c r="C62" s="96"/>
      <c r="D62" s="30" t="s">
        <v>79</v>
      </c>
      <c r="E62" s="19"/>
      <c r="F62" s="21"/>
      <c r="G62" s="26"/>
      <c r="H62" s="25" t="str">
        <f t="shared" si="1"/>
        <v/>
      </c>
      <c r="I62" s="25" t="str">
        <f t="shared" si="2"/>
        <v/>
      </c>
      <c r="J62" s="12">
        <f>I61+K61</f>
        <v>0.5625</v>
      </c>
      <c r="K62" s="12"/>
      <c r="L62" s="32"/>
    </row>
    <row r="63" spans="1:12" x14ac:dyDescent="0.2">
      <c r="A63" s="63" t="s">
        <v>100</v>
      </c>
      <c r="B63" s="65" t="s">
        <v>78</v>
      </c>
      <c r="C63" s="66"/>
      <c r="D63" s="30" t="s">
        <v>80</v>
      </c>
      <c r="E63" s="19">
        <v>22.5</v>
      </c>
      <c r="F63" s="21">
        <v>4</v>
      </c>
      <c r="G63" s="26">
        <f>IF(F63="","",F63+G61)</f>
        <v>165.09999999999997</v>
      </c>
      <c r="H63" s="25">
        <f t="shared" si="1"/>
        <v>7.4074074074074077E-3</v>
      </c>
      <c r="I63" s="25">
        <f>IF((F63=0),"",I61+K61+H63)</f>
        <v>0.56990740740740742</v>
      </c>
      <c r="J63" s="12"/>
      <c r="K63" s="12"/>
      <c r="L63" s="12"/>
    </row>
    <row r="64" spans="1:12" x14ac:dyDescent="0.2">
      <c r="A64" s="63" t="s">
        <v>100</v>
      </c>
      <c r="B64" s="65" t="s">
        <v>105</v>
      </c>
      <c r="C64" s="65"/>
      <c r="D64" s="30" t="s">
        <v>75</v>
      </c>
      <c r="E64" s="19">
        <v>22.5</v>
      </c>
      <c r="F64" s="21">
        <v>8.5</v>
      </c>
      <c r="G64" s="26">
        <f>IF(F64="","",F64+G63)</f>
        <v>173.59999999999997</v>
      </c>
      <c r="H64" s="25">
        <f t="shared" ref="H64:H70" si="21">IF((F64=0),"",F64/E64/24)</f>
        <v>1.5740740740740739E-2</v>
      </c>
      <c r="I64" s="25">
        <f>IF((F64=0),"",I63+K62+H64)</f>
        <v>0.58564814814814814</v>
      </c>
      <c r="J64" s="12"/>
      <c r="K64" s="12"/>
      <c r="L64" s="12"/>
    </row>
    <row r="65" spans="1:12" x14ac:dyDescent="0.2">
      <c r="A65" s="63" t="s">
        <v>100</v>
      </c>
      <c r="B65" s="65" t="s">
        <v>104</v>
      </c>
      <c r="C65" s="66"/>
      <c r="D65" s="30" t="s">
        <v>81</v>
      </c>
      <c r="E65" s="19">
        <v>22.5</v>
      </c>
      <c r="F65" s="43">
        <v>10.5</v>
      </c>
      <c r="G65" s="26">
        <f>IF(F65="","",F65+G64)</f>
        <v>184.09999999999997</v>
      </c>
      <c r="H65" s="25">
        <f t="shared" si="21"/>
        <v>1.9444444444444445E-2</v>
      </c>
      <c r="I65" s="25">
        <f>IF((F65=0),"",I64+K64+H65)</f>
        <v>0.60509259259259263</v>
      </c>
      <c r="J65" s="12"/>
      <c r="K65" s="12"/>
      <c r="L65" s="12"/>
    </row>
    <row r="66" spans="1:12" x14ac:dyDescent="0.2">
      <c r="A66" s="63" t="s">
        <v>100</v>
      </c>
      <c r="B66" s="65" t="s">
        <v>104</v>
      </c>
      <c r="C66" s="66"/>
      <c r="D66" s="30" t="s">
        <v>73</v>
      </c>
      <c r="E66" s="19">
        <v>22.5</v>
      </c>
      <c r="F66" s="21">
        <v>8.5</v>
      </c>
      <c r="G66" s="26">
        <f t="shared" ref="G66:G70" si="22">IF(F66="","",F66+G65)</f>
        <v>192.59999999999997</v>
      </c>
      <c r="H66" s="25">
        <f t="shared" si="21"/>
        <v>1.5740740740740739E-2</v>
      </c>
      <c r="I66" s="25">
        <f t="shared" ref="I66:I70" si="23">IF((F66=0),"",I65+K65+H66)</f>
        <v>0.62083333333333335</v>
      </c>
      <c r="J66" s="12"/>
      <c r="K66" s="12"/>
      <c r="L66" s="12"/>
    </row>
    <row r="67" spans="1:12" x14ac:dyDescent="0.2">
      <c r="A67" s="63" t="s">
        <v>100</v>
      </c>
      <c r="B67" s="65" t="s">
        <v>104</v>
      </c>
      <c r="C67" s="66"/>
      <c r="D67" s="30" t="s">
        <v>82</v>
      </c>
      <c r="E67" s="19">
        <v>22.5</v>
      </c>
      <c r="F67" s="21">
        <v>2.5</v>
      </c>
      <c r="G67" s="26">
        <f t="shared" si="22"/>
        <v>195.09999999999997</v>
      </c>
      <c r="H67" s="25">
        <f t="shared" si="21"/>
        <v>4.6296296296296294E-3</v>
      </c>
      <c r="I67" s="25">
        <f t="shared" si="23"/>
        <v>0.625462962962963</v>
      </c>
      <c r="J67" s="12"/>
      <c r="K67" s="12"/>
      <c r="L67" s="12"/>
    </row>
    <row r="68" spans="1:12" s="9" customFormat="1" ht="25.5" x14ac:dyDescent="0.2">
      <c r="A68" s="63" t="s">
        <v>100</v>
      </c>
      <c r="B68" s="71" t="s">
        <v>70</v>
      </c>
      <c r="C68" s="72"/>
      <c r="D68" s="36" t="s">
        <v>83</v>
      </c>
      <c r="E68" s="37">
        <v>22.5</v>
      </c>
      <c r="F68" s="38">
        <v>3</v>
      </c>
      <c r="G68" s="39">
        <f t="shared" si="22"/>
        <v>198.09999999999997</v>
      </c>
      <c r="H68" s="40">
        <f t="shared" si="21"/>
        <v>5.5555555555555558E-3</v>
      </c>
      <c r="I68" s="40">
        <f t="shared" si="23"/>
        <v>0.63101851851851853</v>
      </c>
      <c r="J68" s="41"/>
      <c r="K68" s="41"/>
      <c r="L68" s="41"/>
    </row>
    <row r="69" spans="1:12" s="59" customFormat="1" ht="13.15" customHeight="1" x14ac:dyDescent="0.2">
      <c r="A69" s="63" t="s">
        <v>100</v>
      </c>
      <c r="B69" s="98" t="s">
        <v>70</v>
      </c>
      <c r="C69" s="98"/>
      <c r="D69" s="52"/>
      <c r="E69" s="53">
        <v>22.5</v>
      </c>
      <c r="F69" s="54">
        <v>6.5</v>
      </c>
      <c r="G69" s="39">
        <f t="shared" si="22"/>
        <v>204.59999999999997</v>
      </c>
      <c r="H69" s="56">
        <f t="shared" si="21"/>
        <v>1.2037037037037035E-2</v>
      </c>
      <c r="I69" s="40">
        <f t="shared" si="23"/>
        <v>0.6430555555555556</v>
      </c>
      <c r="J69" s="57"/>
      <c r="K69" s="12">
        <v>1.3888888888888888E-2</v>
      </c>
      <c r="L69" s="32">
        <f>I69-J62</f>
        <v>8.0555555555555602E-2</v>
      </c>
    </row>
    <row r="70" spans="1:12" x14ac:dyDescent="0.2">
      <c r="A70" s="63" t="s">
        <v>100</v>
      </c>
      <c r="B70" s="98" t="s">
        <v>70</v>
      </c>
      <c r="C70" s="98"/>
      <c r="D70" s="30" t="s">
        <v>68</v>
      </c>
      <c r="E70" s="19"/>
      <c r="F70" s="21"/>
      <c r="G70" s="26" t="str">
        <f t="shared" si="22"/>
        <v/>
      </c>
      <c r="H70" s="25" t="str">
        <f t="shared" si="21"/>
        <v/>
      </c>
      <c r="I70" s="25" t="str">
        <f t="shared" si="23"/>
        <v/>
      </c>
      <c r="J70" s="12">
        <f>I69+K69</f>
        <v>0.65694444444444444</v>
      </c>
      <c r="K70" s="12"/>
      <c r="L70" s="12"/>
    </row>
    <row r="71" spans="1:12" s="9" customFormat="1" ht="25.5" x14ac:dyDescent="0.2">
      <c r="A71" s="63" t="s">
        <v>100</v>
      </c>
      <c r="B71" s="71" t="s">
        <v>70</v>
      </c>
      <c r="C71" s="71"/>
      <c r="D71" s="36" t="s">
        <v>69</v>
      </c>
      <c r="E71" s="37">
        <v>22.5</v>
      </c>
      <c r="F71" s="38">
        <v>0.5</v>
      </c>
      <c r="G71" s="39">
        <f>IF(F71="","",F71+G69)</f>
        <v>205.09999999999997</v>
      </c>
      <c r="H71" s="40">
        <f t="shared" si="1"/>
        <v>9.2592592592592596E-4</v>
      </c>
      <c r="I71" s="40">
        <f>IF((F71=0),"",I69+K69+H71)</f>
        <v>0.65787037037037033</v>
      </c>
      <c r="J71" s="41"/>
      <c r="K71" s="41"/>
      <c r="L71" s="41"/>
    </row>
    <row r="72" spans="1:12" x14ac:dyDescent="0.2">
      <c r="A72" s="30" t="s">
        <v>31</v>
      </c>
      <c r="B72" s="65" t="s">
        <v>102</v>
      </c>
      <c r="C72" s="66"/>
      <c r="D72" s="30" t="s">
        <v>84</v>
      </c>
      <c r="E72" s="19">
        <v>22.5</v>
      </c>
      <c r="F72" s="43">
        <v>15</v>
      </c>
      <c r="G72" s="26">
        <f>IF(F72="","",F72+G71)</f>
        <v>220.09999999999997</v>
      </c>
      <c r="H72" s="25">
        <f t="shared" si="1"/>
        <v>2.7777777777777776E-2</v>
      </c>
      <c r="I72" s="25">
        <f>IF((F72=0),"",I71+K71+H72)</f>
        <v>0.68564814814814812</v>
      </c>
      <c r="J72" s="12"/>
      <c r="K72" s="12"/>
      <c r="L72" s="12"/>
    </row>
    <row r="73" spans="1:12" x14ac:dyDescent="0.2">
      <c r="A73" s="30" t="s">
        <v>31</v>
      </c>
      <c r="B73" s="65" t="s">
        <v>102</v>
      </c>
      <c r="C73" s="66"/>
      <c r="D73" s="30" t="s">
        <v>85</v>
      </c>
      <c r="E73" s="19">
        <v>22.5</v>
      </c>
      <c r="F73" s="21">
        <v>2</v>
      </c>
      <c r="G73" s="26">
        <f t="shared" si="0"/>
        <v>222.09999999999997</v>
      </c>
      <c r="H73" s="25">
        <f t="shared" si="1"/>
        <v>3.7037037037037038E-3</v>
      </c>
      <c r="I73" s="25">
        <f t="shared" si="2"/>
        <v>0.68935185185185177</v>
      </c>
      <c r="J73" s="12"/>
      <c r="K73" s="12"/>
      <c r="L73" s="12"/>
    </row>
    <row r="74" spans="1:12" x14ac:dyDescent="0.2">
      <c r="A74" s="30" t="s">
        <v>31</v>
      </c>
      <c r="B74" s="65" t="s">
        <v>103</v>
      </c>
      <c r="C74" s="66"/>
      <c r="D74" s="30" t="s">
        <v>64</v>
      </c>
      <c r="E74" s="19">
        <v>22.5</v>
      </c>
      <c r="F74" s="21">
        <v>11</v>
      </c>
      <c r="G74" s="26">
        <f t="shared" si="0"/>
        <v>233.09999999999997</v>
      </c>
      <c r="H74" s="25">
        <f t="shared" ref="H74:H76" si="24">IF((F74=0),"",F74/E74/24)</f>
        <v>2.0370370370370369E-2</v>
      </c>
      <c r="I74" s="25">
        <f t="shared" si="2"/>
        <v>0.70972222222222214</v>
      </c>
      <c r="J74" s="12"/>
      <c r="K74" s="12"/>
      <c r="L74" s="12"/>
    </row>
    <row r="75" spans="1:12" x14ac:dyDescent="0.2">
      <c r="A75" s="30" t="s">
        <v>31</v>
      </c>
      <c r="B75" s="65" t="s">
        <v>103</v>
      </c>
      <c r="C75" s="66"/>
      <c r="D75" s="30" t="s">
        <v>86</v>
      </c>
      <c r="E75" s="19">
        <v>22.5</v>
      </c>
      <c r="F75" s="21">
        <v>1</v>
      </c>
      <c r="G75" s="26">
        <f t="shared" si="0"/>
        <v>234.09999999999997</v>
      </c>
      <c r="H75" s="25">
        <f t="shared" si="24"/>
        <v>1.8518518518518519E-3</v>
      </c>
      <c r="I75" s="25">
        <f t="shared" ref="I75:I76" si="25">IF((F75=0),"",I74+K74+H75)</f>
        <v>0.71157407407407403</v>
      </c>
      <c r="J75" s="12"/>
      <c r="K75" s="12"/>
      <c r="L75" s="12"/>
    </row>
    <row r="76" spans="1:12" s="9" customFormat="1" x14ac:dyDescent="0.2">
      <c r="A76" s="30" t="s">
        <v>31</v>
      </c>
      <c r="B76" s="69" t="s">
        <v>36</v>
      </c>
      <c r="C76" s="70"/>
      <c r="D76" s="36"/>
      <c r="E76" s="37">
        <v>22.5</v>
      </c>
      <c r="F76" s="38">
        <v>8</v>
      </c>
      <c r="G76" s="39">
        <f t="shared" ref="G76" si="26">IF(F76="","",F76+G75)</f>
        <v>242.09999999999997</v>
      </c>
      <c r="H76" s="40">
        <f t="shared" si="24"/>
        <v>1.4814814814814815E-2</v>
      </c>
      <c r="I76" s="40">
        <f t="shared" si="25"/>
        <v>0.72638888888888886</v>
      </c>
      <c r="J76" s="41"/>
      <c r="K76" s="12">
        <v>1.3888888888888888E-2</v>
      </c>
      <c r="L76" s="32">
        <f>I76-J70</f>
        <v>6.944444444444442E-2</v>
      </c>
    </row>
    <row r="77" spans="1:12" s="9" customFormat="1" x14ac:dyDescent="0.2">
      <c r="A77" s="30" t="s">
        <v>31</v>
      </c>
      <c r="B77" s="69" t="s">
        <v>36</v>
      </c>
      <c r="C77" s="70"/>
      <c r="D77" s="36" t="s">
        <v>87</v>
      </c>
      <c r="E77" s="37"/>
      <c r="F77" s="38"/>
      <c r="G77" s="39"/>
      <c r="H77" s="40"/>
      <c r="I77" s="40"/>
      <c r="J77" s="31">
        <f>I76+K76</f>
        <v>0.7402777777777777</v>
      </c>
      <c r="K77" s="41"/>
      <c r="L77" s="41"/>
    </row>
    <row r="78" spans="1:12" x14ac:dyDescent="0.2">
      <c r="A78" s="30" t="s">
        <v>31</v>
      </c>
      <c r="B78" s="65" t="s">
        <v>36</v>
      </c>
      <c r="C78" s="66"/>
      <c r="D78" s="30" t="s">
        <v>88</v>
      </c>
      <c r="E78" s="19">
        <v>22.5</v>
      </c>
      <c r="F78" s="21">
        <v>0.5</v>
      </c>
      <c r="G78" s="39">
        <f>IF(F78="","",F78+G76)</f>
        <v>242.59999999999997</v>
      </c>
      <c r="H78" s="25">
        <f t="shared" ref="H78:H81" si="27">IF((F78=0),"",F78/E78/24)</f>
        <v>9.2592592592592596E-4</v>
      </c>
      <c r="I78" s="40">
        <f>IF((F78=0),"",I76+K76+H78)</f>
        <v>0.74120370370370359</v>
      </c>
      <c r="J78" s="12"/>
      <c r="K78" s="12"/>
      <c r="L78" s="12"/>
    </row>
    <row r="79" spans="1:12" x14ac:dyDescent="0.2">
      <c r="A79" s="30" t="s">
        <v>31</v>
      </c>
      <c r="B79" s="65" t="s">
        <v>36</v>
      </c>
      <c r="C79" s="66"/>
      <c r="D79" s="30" t="s">
        <v>89</v>
      </c>
      <c r="E79" s="19">
        <v>22.5</v>
      </c>
      <c r="F79" s="21">
        <v>0.5</v>
      </c>
      <c r="G79" s="26">
        <f t="shared" ref="G79:G90" si="28">IF(F79="","",F79+G78)</f>
        <v>243.09999999999997</v>
      </c>
      <c r="H79" s="25">
        <f t="shared" si="27"/>
        <v>9.2592592592592596E-4</v>
      </c>
      <c r="I79" s="25">
        <f t="shared" ref="I79:I90" si="29">IF((F79=0),"",I78+K78+H79)</f>
        <v>0.74212962962962947</v>
      </c>
      <c r="J79" s="12"/>
      <c r="K79" s="12"/>
      <c r="L79" s="12"/>
    </row>
    <row r="80" spans="1:12" x14ac:dyDescent="0.2">
      <c r="A80" s="30" t="s">
        <v>31</v>
      </c>
      <c r="B80" s="65" t="s">
        <v>36</v>
      </c>
      <c r="C80" s="66"/>
      <c r="D80" s="30" t="s">
        <v>90</v>
      </c>
      <c r="E80" s="19">
        <v>22.5</v>
      </c>
      <c r="F80" s="21">
        <v>9</v>
      </c>
      <c r="G80" s="26">
        <f t="shared" si="28"/>
        <v>252.09999999999997</v>
      </c>
      <c r="H80" s="25">
        <f t="shared" si="27"/>
        <v>1.6666666666666666E-2</v>
      </c>
      <c r="I80" s="25">
        <f t="shared" si="29"/>
        <v>0.75879629629629619</v>
      </c>
      <c r="J80" s="12"/>
      <c r="K80" s="12"/>
      <c r="L80" s="12"/>
    </row>
    <row r="81" spans="1:12" x14ac:dyDescent="0.2">
      <c r="A81" s="30" t="s">
        <v>31</v>
      </c>
      <c r="B81" s="65" t="s">
        <v>30</v>
      </c>
      <c r="C81" s="66"/>
      <c r="D81" s="30" t="s">
        <v>91</v>
      </c>
      <c r="E81" s="19">
        <v>22.5</v>
      </c>
      <c r="F81" s="21">
        <v>1</v>
      </c>
      <c r="G81" s="26">
        <f t="shared" ref="G81" si="30">IF(F81="","",F81+G80)</f>
        <v>253.09999999999997</v>
      </c>
      <c r="H81" s="25">
        <f t="shared" si="27"/>
        <v>1.8518518518518519E-3</v>
      </c>
      <c r="I81" s="25">
        <f t="shared" ref="I81" si="31">IF((F81=0),"",I80+K80+H81)</f>
        <v>0.76064814814814807</v>
      </c>
      <c r="J81" s="12"/>
      <c r="K81" s="12"/>
      <c r="L81" s="12"/>
    </row>
    <row r="82" spans="1:12" s="9" customFormat="1" ht="38.25" x14ac:dyDescent="0.2">
      <c r="A82" s="30" t="s">
        <v>31</v>
      </c>
      <c r="B82" s="71" t="s">
        <v>30</v>
      </c>
      <c r="C82" s="72"/>
      <c r="D82" s="36" t="s">
        <v>92</v>
      </c>
      <c r="E82" s="37">
        <v>22.5</v>
      </c>
      <c r="F82" s="38">
        <v>1</v>
      </c>
      <c r="G82" s="39">
        <f t="shared" si="28"/>
        <v>254.09999999999997</v>
      </c>
      <c r="H82" s="40">
        <f t="shared" ref="H82:H89" si="32">IF((F82=0),"",F82/E82/24)</f>
        <v>1.8518518518518519E-3</v>
      </c>
      <c r="I82" s="40">
        <f t="shared" si="29"/>
        <v>0.76249999999999996</v>
      </c>
      <c r="J82" s="41"/>
      <c r="K82" s="41"/>
      <c r="L82" s="41"/>
    </row>
    <row r="83" spans="1:12" x14ac:dyDescent="0.2">
      <c r="A83" s="30" t="s">
        <v>21</v>
      </c>
      <c r="B83" s="65" t="s">
        <v>34</v>
      </c>
      <c r="C83" s="66"/>
      <c r="D83" s="30" t="s">
        <v>50</v>
      </c>
      <c r="E83" s="19">
        <v>22.5</v>
      </c>
      <c r="F83" s="21">
        <v>13</v>
      </c>
      <c r="G83" s="39">
        <f t="shared" si="28"/>
        <v>267.09999999999997</v>
      </c>
      <c r="H83" s="25">
        <f t="shared" ref="H83:H88" si="33">IF((F83=0),"",F83/E83/24)</f>
        <v>2.4074074074074071E-2</v>
      </c>
      <c r="I83" s="40">
        <f t="shared" si="29"/>
        <v>0.78657407407407398</v>
      </c>
      <c r="J83" s="12"/>
      <c r="K83" s="12"/>
      <c r="L83" s="12"/>
    </row>
    <row r="84" spans="1:12" x14ac:dyDescent="0.2">
      <c r="A84" s="30" t="s">
        <v>21</v>
      </c>
      <c r="B84" s="65" t="s">
        <v>34</v>
      </c>
      <c r="C84" s="66"/>
      <c r="D84" s="30" t="s">
        <v>49</v>
      </c>
      <c r="E84" s="19">
        <v>22.5</v>
      </c>
      <c r="F84" s="21">
        <v>1.5</v>
      </c>
      <c r="G84" s="26">
        <f t="shared" ref="G84:G86" si="34">IF(F84="","",F84+G83)</f>
        <v>268.59999999999997</v>
      </c>
      <c r="H84" s="25">
        <f t="shared" si="33"/>
        <v>2.7777777777777779E-3</v>
      </c>
      <c r="I84" s="25">
        <f t="shared" ref="I84:I86" si="35">IF((F84=0),"",I83+K83+H84)</f>
        <v>0.78935185185185175</v>
      </c>
      <c r="J84" s="12"/>
      <c r="K84" s="12"/>
      <c r="L84" s="12"/>
    </row>
    <row r="85" spans="1:12" x14ac:dyDescent="0.2">
      <c r="A85" s="30" t="s">
        <v>21</v>
      </c>
      <c r="B85" s="65" t="s">
        <v>35</v>
      </c>
      <c r="C85" s="66"/>
      <c r="D85" s="30" t="s">
        <v>93</v>
      </c>
      <c r="E85" s="19">
        <v>22.5</v>
      </c>
      <c r="F85" s="21">
        <v>9</v>
      </c>
      <c r="G85" s="26">
        <f t="shared" si="34"/>
        <v>277.59999999999997</v>
      </c>
      <c r="H85" s="25">
        <f t="shared" si="33"/>
        <v>1.6666666666666666E-2</v>
      </c>
      <c r="I85" s="25">
        <f t="shared" si="35"/>
        <v>0.80601851851851847</v>
      </c>
      <c r="J85" s="12"/>
      <c r="K85" s="12"/>
      <c r="L85" s="12"/>
    </row>
    <row r="86" spans="1:12" x14ac:dyDescent="0.2">
      <c r="A86" s="30" t="s">
        <v>21</v>
      </c>
      <c r="B86" s="65" t="s">
        <v>35</v>
      </c>
      <c r="C86" s="66"/>
      <c r="D86" s="30" t="s">
        <v>94</v>
      </c>
      <c r="E86" s="19">
        <v>22.5</v>
      </c>
      <c r="F86" s="21">
        <v>1</v>
      </c>
      <c r="G86" s="26">
        <f t="shared" si="34"/>
        <v>278.59999999999997</v>
      </c>
      <c r="H86" s="25">
        <f t="shared" si="33"/>
        <v>1.8518518518518519E-3</v>
      </c>
      <c r="I86" s="25">
        <f t="shared" si="35"/>
        <v>0.80787037037037035</v>
      </c>
      <c r="J86" s="12"/>
      <c r="K86" s="12"/>
      <c r="L86" s="12"/>
    </row>
    <row r="87" spans="1:12" x14ac:dyDescent="0.2">
      <c r="A87" s="30" t="s">
        <v>21</v>
      </c>
      <c r="B87" s="65" t="s">
        <v>101</v>
      </c>
      <c r="C87" s="66"/>
      <c r="D87" s="30" t="s">
        <v>95</v>
      </c>
      <c r="E87" s="19">
        <v>20</v>
      </c>
      <c r="F87" s="21">
        <v>4.5</v>
      </c>
      <c r="G87" s="26">
        <f t="shared" ref="G87:G89" si="36">IF(F87="","",F87+G86)</f>
        <v>283.09999999999997</v>
      </c>
      <c r="H87" s="25">
        <f t="shared" si="33"/>
        <v>9.3749999999999997E-3</v>
      </c>
      <c r="I87" s="25">
        <f t="shared" ref="I87:I89" si="37">IF((F87=0),"",I86+K86+H87)</f>
        <v>0.81724537037037037</v>
      </c>
      <c r="J87" s="12"/>
      <c r="K87" s="12"/>
      <c r="L87" s="12"/>
    </row>
    <row r="88" spans="1:12" x14ac:dyDescent="0.2">
      <c r="A88" s="103" t="s">
        <v>21</v>
      </c>
      <c r="B88" s="107" t="s">
        <v>22</v>
      </c>
      <c r="C88" s="108"/>
      <c r="D88" s="103" t="s">
        <v>93</v>
      </c>
      <c r="E88" s="19">
        <v>22.5</v>
      </c>
      <c r="F88" s="21">
        <v>13.5</v>
      </c>
      <c r="G88" s="26">
        <f t="shared" si="36"/>
        <v>296.59999999999997</v>
      </c>
      <c r="H88" s="25">
        <f t="shared" si="33"/>
        <v>2.4999999999999998E-2</v>
      </c>
      <c r="I88" s="25">
        <f t="shared" si="37"/>
        <v>0.84224537037037039</v>
      </c>
      <c r="J88" s="12"/>
      <c r="K88" s="12"/>
      <c r="L88" s="12"/>
    </row>
    <row r="89" spans="1:12" x14ac:dyDescent="0.2">
      <c r="A89" s="103" t="s">
        <v>21</v>
      </c>
      <c r="B89" s="107" t="s">
        <v>22</v>
      </c>
      <c r="C89" s="108"/>
      <c r="D89" s="103" t="s">
        <v>96</v>
      </c>
      <c r="E89" s="19">
        <v>22.5</v>
      </c>
      <c r="F89" s="21">
        <v>2</v>
      </c>
      <c r="G89" s="26">
        <f t="shared" si="36"/>
        <v>298.59999999999997</v>
      </c>
      <c r="H89" s="25">
        <f t="shared" si="32"/>
        <v>3.7037037037037038E-3</v>
      </c>
      <c r="I89" s="25">
        <f t="shared" si="37"/>
        <v>0.84594907407407405</v>
      </c>
      <c r="J89" s="12"/>
      <c r="K89" s="12"/>
      <c r="L89" s="12"/>
    </row>
    <row r="90" spans="1:12" x14ac:dyDescent="0.2">
      <c r="A90" s="103" t="s">
        <v>21</v>
      </c>
      <c r="B90" s="107" t="s">
        <v>22</v>
      </c>
      <c r="C90" s="108"/>
      <c r="D90" s="103" t="s">
        <v>97</v>
      </c>
      <c r="E90" s="19">
        <v>22.5</v>
      </c>
      <c r="F90" s="21">
        <v>1</v>
      </c>
      <c r="G90" s="26">
        <f t="shared" si="28"/>
        <v>299.59999999999997</v>
      </c>
      <c r="H90" s="25">
        <f t="shared" si="1"/>
        <v>1.8518518518518519E-3</v>
      </c>
      <c r="I90" s="25">
        <f t="shared" si="29"/>
        <v>0.84780092592592593</v>
      </c>
      <c r="J90" s="12"/>
      <c r="K90" s="12"/>
      <c r="L90" s="12"/>
    </row>
    <row r="91" spans="1:12" x14ac:dyDescent="0.2">
      <c r="A91" s="103" t="s">
        <v>21</v>
      </c>
      <c r="B91" s="107" t="s">
        <v>22</v>
      </c>
      <c r="C91" s="108"/>
      <c r="D91" s="103" t="s">
        <v>98</v>
      </c>
      <c r="E91" s="19">
        <v>22.5</v>
      </c>
      <c r="F91" s="21">
        <v>2</v>
      </c>
      <c r="G91" s="26">
        <f>IF(F91="","",F91+G89)</f>
        <v>300.59999999999997</v>
      </c>
      <c r="H91" s="25">
        <f t="shared" ref="H91" si="38">IF((F91=0),"",F91/E91/24)</f>
        <v>3.7037037037037038E-3</v>
      </c>
      <c r="I91" s="25">
        <f>IF((F91=0),"",I89+K89+H91)</f>
        <v>0.8496527777777777</v>
      </c>
      <c r="J91" s="12"/>
      <c r="K91" s="12"/>
      <c r="L91" s="12"/>
    </row>
    <row r="92" spans="1:12" x14ac:dyDescent="0.2">
      <c r="A92" s="103" t="s">
        <v>21</v>
      </c>
      <c r="B92" s="107" t="s">
        <v>22</v>
      </c>
      <c r="C92" s="108"/>
      <c r="D92" s="103" t="s">
        <v>99</v>
      </c>
      <c r="E92" s="19">
        <v>22.5</v>
      </c>
      <c r="F92" s="21">
        <v>1.5</v>
      </c>
      <c r="G92" s="26">
        <f>IF(F92="","",F92+G90)</f>
        <v>301.09999999999997</v>
      </c>
      <c r="H92" s="25">
        <f t="shared" si="1"/>
        <v>2.7777777777777779E-3</v>
      </c>
      <c r="I92" s="25">
        <f>IF((F92=0),"",I90+K90+H92)</f>
        <v>0.8505787037037037</v>
      </c>
      <c r="J92" s="12"/>
      <c r="K92" s="12"/>
      <c r="L92" s="12"/>
    </row>
    <row r="93" spans="1:12" x14ac:dyDescent="0.2">
      <c r="A93" s="103" t="s">
        <v>21</v>
      </c>
      <c r="B93" s="109" t="s">
        <v>22</v>
      </c>
      <c r="C93" s="109"/>
      <c r="D93" s="103"/>
      <c r="E93" s="19">
        <v>22.5</v>
      </c>
      <c r="F93" s="43">
        <v>1</v>
      </c>
      <c r="G93" s="26">
        <f t="shared" si="0"/>
        <v>302.09999999999997</v>
      </c>
      <c r="H93" s="25">
        <f t="shared" si="1"/>
        <v>1.8518518518518519E-3</v>
      </c>
      <c r="I93" s="25">
        <f t="shared" si="2"/>
        <v>0.85243055555555558</v>
      </c>
      <c r="J93" s="12"/>
      <c r="K93" s="12"/>
      <c r="L93" s="32">
        <f>I93-J77</f>
        <v>0.11215277777777788</v>
      </c>
    </row>
    <row r="94" spans="1:12" x14ac:dyDescent="0.2">
      <c r="A94" s="4"/>
      <c r="B94" s="99"/>
      <c r="C94" s="99"/>
      <c r="D94" s="4"/>
      <c r="E94" s="15"/>
      <c r="F94" s="16"/>
      <c r="G94" s="3"/>
      <c r="H94" s="17"/>
      <c r="I94" s="18"/>
      <c r="J94" s="18"/>
      <c r="K94" s="18"/>
      <c r="L94" s="18"/>
    </row>
    <row r="95" spans="1:12" x14ac:dyDescent="0.2">
      <c r="A95" s="4"/>
      <c r="B95" s="99"/>
      <c r="C95" s="99"/>
      <c r="D95" s="35"/>
      <c r="E95" s="15"/>
      <c r="F95" s="16"/>
      <c r="G95" s="3"/>
      <c r="H95" s="17"/>
      <c r="I95" s="34"/>
      <c r="J95" s="18"/>
      <c r="K95" s="18"/>
      <c r="L95" s="18"/>
    </row>
    <row r="96" spans="1:12" x14ac:dyDescent="0.2">
      <c r="A96" s="4"/>
      <c r="B96" s="99"/>
      <c r="C96" s="99"/>
      <c r="D96" s="4"/>
      <c r="E96" s="15"/>
      <c r="F96" s="16"/>
      <c r="G96" s="3"/>
      <c r="H96" s="17"/>
      <c r="I96" s="18"/>
      <c r="J96" s="18"/>
      <c r="K96" s="18"/>
      <c r="L96" s="18"/>
    </row>
    <row r="97" spans="1:12" x14ac:dyDescent="0.2">
      <c r="A97" s="44" t="s">
        <v>24</v>
      </c>
      <c r="B97" s="99"/>
      <c r="C97" s="99"/>
      <c r="D97" s="4"/>
      <c r="E97" s="15"/>
      <c r="F97" s="16"/>
      <c r="G97" s="3"/>
      <c r="H97" s="17"/>
      <c r="I97" s="18"/>
      <c r="J97" s="18"/>
      <c r="K97" s="18"/>
      <c r="L97" s="18"/>
    </row>
    <row r="98" spans="1:12" s="33" customFormat="1" x14ac:dyDescent="0.2">
      <c r="A98" s="67" t="s">
        <v>35</v>
      </c>
      <c r="B98" s="68"/>
      <c r="D98" s="67" t="s">
        <v>107</v>
      </c>
      <c r="E98" s="68"/>
      <c r="F98" s="46"/>
      <c r="G98" s="47"/>
      <c r="H98" s="48"/>
      <c r="I98" s="49"/>
      <c r="J98" s="49"/>
      <c r="K98" s="49"/>
      <c r="L98" s="49"/>
    </row>
    <row r="99" spans="1:12" s="33" customFormat="1" x14ac:dyDescent="0.2">
      <c r="A99" s="33" t="s">
        <v>38</v>
      </c>
      <c r="D99" s="33" t="s">
        <v>121</v>
      </c>
      <c r="F99" s="46"/>
      <c r="G99" s="47"/>
      <c r="H99" s="48"/>
      <c r="I99" s="49"/>
      <c r="J99" s="49"/>
      <c r="K99" s="49"/>
      <c r="L99" s="49"/>
    </row>
    <row r="100" spans="1:12" s="33" customFormat="1" x14ac:dyDescent="0.2">
      <c r="A100" s="33" t="s">
        <v>39</v>
      </c>
      <c r="D100" s="33" t="s">
        <v>122</v>
      </c>
      <c r="F100" s="46"/>
      <c r="G100" s="47"/>
      <c r="H100" s="48"/>
      <c r="I100" s="49"/>
      <c r="J100" s="49"/>
      <c r="K100" s="49"/>
      <c r="L100" s="49"/>
    </row>
    <row r="101" spans="1:12" s="33" customFormat="1" x14ac:dyDescent="0.2">
      <c r="A101" s="33" t="s">
        <v>35</v>
      </c>
      <c r="D101" s="33" t="s">
        <v>123</v>
      </c>
      <c r="F101" s="46"/>
      <c r="G101" s="47"/>
      <c r="H101" s="48"/>
      <c r="I101" s="49"/>
      <c r="J101" s="49"/>
      <c r="K101" s="49"/>
      <c r="L101" s="49"/>
    </row>
    <row r="102" spans="1:12" s="33" customFormat="1" x14ac:dyDescent="0.2">
      <c r="A102" s="44"/>
      <c r="B102" s="100"/>
      <c r="C102" s="100"/>
      <c r="D102" s="44"/>
      <c r="E102" s="50"/>
      <c r="F102" s="46"/>
      <c r="G102" s="47"/>
      <c r="H102" s="48"/>
      <c r="I102" s="49"/>
      <c r="J102" s="49"/>
      <c r="K102" s="49"/>
      <c r="L102" s="49"/>
    </row>
    <row r="103" spans="1:12" s="33" customFormat="1" x14ac:dyDescent="0.2">
      <c r="A103" s="67" t="s">
        <v>70</v>
      </c>
      <c r="B103" s="68"/>
      <c r="C103" s="64"/>
      <c r="D103" s="67" t="s">
        <v>78</v>
      </c>
      <c r="E103" s="68"/>
      <c r="F103" s="46"/>
      <c r="G103" s="47"/>
      <c r="H103" s="48"/>
      <c r="I103" s="49"/>
      <c r="J103" s="49"/>
      <c r="K103" s="49"/>
      <c r="L103" s="49"/>
    </row>
    <row r="104" spans="1:12" s="33" customFormat="1" x14ac:dyDescent="0.2">
      <c r="A104" s="33" t="s">
        <v>112</v>
      </c>
      <c r="C104" s="64"/>
      <c r="D104" s="33" t="s">
        <v>116</v>
      </c>
      <c r="F104" s="46"/>
      <c r="G104" s="47"/>
      <c r="H104" s="48"/>
      <c r="I104" s="49"/>
      <c r="J104" s="49"/>
      <c r="K104" s="49"/>
      <c r="L104" s="49"/>
    </row>
    <row r="105" spans="1:12" s="33" customFormat="1" x14ac:dyDescent="0.2">
      <c r="A105" s="33" t="s">
        <v>114</v>
      </c>
      <c r="C105" s="64"/>
      <c r="D105" s="33" t="s">
        <v>118</v>
      </c>
      <c r="F105" s="46"/>
      <c r="G105" s="47"/>
      <c r="H105" s="48"/>
      <c r="I105" s="49"/>
      <c r="J105" s="49"/>
      <c r="K105" s="49"/>
      <c r="L105" s="49"/>
    </row>
    <row r="106" spans="1:12" s="33" customFormat="1" x14ac:dyDescent="0.2">
      <c r="A106" s="33" t="s">
        <v>115</v>
      </c>
      <c r="C106" s="64"/>
      <c r="D106" s="33" t="s">
        <v>117</v>
      </c>
      <c r="F106" s="46"/>
      <c r="G106" s="47"/>
      <c r="H106" s="48"/>
      <c r="I106" s="49"/>
      <c r="J106" s="49"/>
      <c r="K106" s="49"/>
      <c r="L106" s="49"/>
    </row>
    <row r="107" spans="1:12" s="33" customFormat="1" x14ac:dyDescent="0.2">
      <c r="C107" s="64"/>
      <c r="F107" s="46"/>
      <c r="G107" s="47"/>
      <c r="H107" s="48"/>
      <c r="I107" s="49"/>
      <c r="J107" s="49"/>
      <c r="K107" s="49"/>
      <c r="L107" s="49"/>
    </row>
    <row r="108" spans="1:12" s="33" customFormat="1" x14ac:dyDescent="0.2">
      <c r="A108" s="67" t="s">
        <v>120</v>
      </c>
      <c r="B108" s="68"/>
      <c r="C108" s="51"/>
      <c r="D108" s="67" t="s">
        <v>22</v>
      </c>
      <c r="E108" s="68"/>
      <c r="F108" s="46"/>
      <c r="G108" s="47"/>
      <c r="H108" s="48"/>
      <c r="I108" s="49"/>
      <c r="J108" s="49"/>
      <c r="K108" s="49"/>
      <c r="L108" s="49"/>
    </row>
    <row r="109" spans="1:12" s="33" customFormat="1" x14ac:dyDescent="0.2">
      <c r="A109" s="33" t="s">
        <v>111</v>
      </c>
      <c r="C109" s="51"/>
      <c r="D109" s="33" t="s">
        <v>108</v>
      </c>
      <c r="F109" s="46"/>
      <c r="G109" s="47"/>
      <c r="H109" s="48"/>
      <c r="I109" s="49"/>
      <c r="J109" s="49"/>
      <c r="K109" s="49"/>
      <c r="L109" s="49"/>
    </row>
    <row r="110" spans="1:12" s="33" customFormat="1" x14ac:dyDescent="0.2">
      <c r="A110" s="33" t="s">
        <v>119</v>
      </c>
      <c r="C110" s="51"/>
      <c r="D110" s="33" t="s">
        <v>109</v>
      </c>
      <c r="F110" s="46"/>
      <c r="G110" s="47"/>
      <c r="H110" s="48"/>
      <c r="I110" s="49"/>
      <c r="J110" s="49"/>
      <c r="K110" s="49"/>
      <c r="L110" s="49"/>
    </row>
    <row r="111" spans="1:12" s="33" customFormat="1" x14ac:dyDescent="0.2">
      <c r="A111" s="33" t="s">
        <v>113</v>
      </c>
      <c r="C111" s="51"/>
      <c r="D111" s="33" t="s">
        <v>110</v>
      </c>
      <c r="F111" s="46"/>
      <c r="G111" s="47"/>
      <c r="H111" s="48"/>
      <c r="I111" s="49"/>
      <c r="J111" s="49"/>
      <c r="K111" s="49"/>
      <c r="L111" s="49"/>
    </row>
    <row r="112" spans="1:12" x14ac:dyDescent="0.2">
      <c r="A112" s="4"/>
      <c r="B112" s="99"/>
      <c r="C112" s="99"/>
      <c r="D112" s="4"/>
      <c r="E112" s="15"/>
      <c r="F112" s="16"/>
      <c r="G112" s="3"/>
      <c r="H112" s="17"/>
      <c r="I112" s="18"/>
      <c r="J112" s="18"/>
      <c r="K112" s="18"/>
      <c r="L112" s="18"/>
    </row>
    <row r="113" spans="1:12" x14ac:dyDescent="0.2">
      <c r="A113" s="45"/>
      <c r="B113" s="99"/>
      <c r="C113" s="99"/>
      <c r="D113" s="4"/>
      <c r="E113" s="15"/>
      <c r="F113" s="16"/>
      <c r="G113" s="3"/>
      <c r="H113" s="17"/>
      <c r="I113" s="18"/>
      <c r="J113" s="18"/>
      <c r="K113" s="18"/>
      <c r="L113" s="18"/>
    </row>
    <row r="114" spans="1:12" x14ac:dyDescent="0.2">
      <c r="A114" s="4"/>
      <c r="B114" s="99"/>
      <c r="C114" s="99"/>
      <c r="D114" s="4"/>
      <c r="E114" s="15"/>
      <c r="F114" s="16"/>
      <c r="G114" s="3"/>
      <c r="H114" s="17"/>
      <c r="I114" s="18"/>
      <c r="J114" s="18"/>
      <c r="K114" s="18"/>
      <c r="L114" s="18"/>
    </row>
    <row r="115" spans="1:12" x14ac:dyDescent="0.2">
      <c r="A115" s="4"/>
      <c r="B115" s="99"/>
      <c r="C115" s="99"/>
      <c r="D115" s="4"/>
      <c r="E115" s="15"/>
      <c r="F115" s="16"/>
      <c r="G115" s="3"/>
      <c r="H115" s="17"/>
      <c r="I115" s="18"/>
      <c r="J115" s="18"/>
      <c r="K115" s="18"/>
      <c r="L115" s="18"/>
    </row>
    <row r="116" spans="1:12" x14ac:dyDescent="0.2">
      <c r="A116" s="4"/>
      <c r="B116" s="99"/>
      <c r="C116" s="99"/>
      <c r="D116" s="4"/>
      <c r="E116" s="15"/>
      <c r="F116" s="16"/>
      <c r="G116" s="3"/>
      <c r="H116" s="17"/>
      <c r="I116" s="18"/>
      <c r="J116" s="18"/>
      <c r="K116" s="18"/>
      <c r="L116" s="18"/>
    </row>
    <row r="117" spans="1:12" x14ac:dyDescent="0.2">
      <c r="A117" s="4"/>
      <c r="B117" s="99"/>
      <c r="C117" s="99"/>
      <c r="D117" s="4"/>
      <c r="E117" s="15"/>
      <c r="F117" s="16"/>
      <c r="G117" s="3"/>
      <c r="H117" s="17"/>
      <c r="I117" s="18"/>
      <c r="J117" s="18"/>
      <c r="K117" s="18"/>
      <c r="L117" s="18"/>
    </row>
    <row r="118" spans="1:12" x14ac:dyDescent="0.2">
      <c r="A118" s="4"/>
      <c r="B118" s="99"/>
      <c r="C118" s="99"/>
      <c r="D118" s="4"/>
      <c r="E118" s="15"/>
      <c r="F118" s="16"/>
      <c r="G118" s="3"/>
      <c r="H118" s="17"/>
      <c r="I118" s="18"/>
      <c r="J118" s="18"/>
      <c r="K118" s="18"/>
      <c r="L118" s="18"/>
    </row>
    <row r="119" spans="1:12" x14ac:dyDescent="0.2">
      <c r="A119" s="4"/>
      <c r="B119" s="99"/>
      <c r="C119" s="99"/>
      <c r="D119" s="4"/>
      <c r="E119" s="15"/>
      <c r="F119" s="16"/>
      <c r="G119" s="3"/>
      <c r="H119" s="17"/>
      <c r="I119" s="18"/>
      <c r="J119" s="18"/>
      <c r="K119" s="18"/>
      <c r="L119" s="18"/>
    </row>
    <row r="120" spans="1:12" x14ac:dyDescent="0.2">
      <c r="A120" s="4"/>
      <c r="B120" s="99"/>
      <c r="C120" s="99"/>
      <c r="D120" s="4"/>
      <c r="E120" s="15"/>
      <c r="F120" s="16"/>
      <c r="G120" s="3"/>
      <c r="H120" s="17"/>
      <c r="I120" s="18"/>
      <c r="J120" s="18"/>
      <c r="K120" s="18"/>
      <c r="L120" s="18"/>
    </row>
    <row r="121" spans="1:12" x14ac:dyDescent="0.2">
      <c r="A121" s="4"/>
      <c r="B121" s="99"/>
      <c r="C121" s="99"/>
      <c r="D121" s="4"/>
      <c r="E121" s="15"/>
      <c r="F121" s="16"/>
      <c r="G121" s="3"/>
      <c r="H121" s="17"/>
      <c r="I121" s="18"/>
      <c r="J121" s="18"/>
      <c r="K121" s="18"/>
      <c r="L121" s="18"/>
    </row>
    <row r="122" spans="1:12" x14ac:dyDescent="0.2">
      <c r="A122" s="4"/>
      <c r="B122" s="99"/>
      <c r="C122" s="99"/>
      <c r="D122" s="4"/>
      <c r="E122" s="15"/>
      <c r="F122" s="16"/>
      <c r="G122" s="3"/>
      <c r="H122" s="17"/>
      <c r="I122" s="18"/>
      <c r="J122" s="18"/>
      <c r="K122" s="18"/>
      <c r="L122" s="18"/>
    </row>
    <row r="123" spans="1:12" x14ac:dyDescent="0.2">
      <c r="A123" s="4"/>
      <c r="B123" s="99"/>
      <c r="C123" s="99"/>
      <c r="D123" s="4"/>
      <c r="E123" s="15"/>
      <c r="F123" s="16"/>
      <c r="G123" s="3"/>
      <c r="H123" s="17"/>
      <c r="I123" s="18"/>
      <c r="J123" s="18"/>
      <c r="K123" s="18"/>
      <c r="L123" s="18"/>
    </row>
    <row r="124" spans="1:12" x14ac:dyDescent="0.2">
      <c r="A124" s="4"/>
      <c r="B124" s="99"/>
      <c r="C124" s="99"/>
      <c r="D124" s="4"/>
      <c r="E124" s="15"/>
      <c r="F124" s="16"/>
      <c r="G124" s="3"/>
      <c r="H124" s="17"/>
      <c r="I124" s="18"/>
      <c r="J124" s="18"/>
      <c r="K124" s="18"/>
      <c r="L124" s="18"/>
    </row>
    <row r="125" spans="1:12" x14ac:dyDescent="0.2">
      <c r="A125" s="4"/>
      <c r="B125" s="99"/>
      <c r="C125" s="99"/>
      <c r="D125" s="4"/>
      <c r="E125" s="15"/>
      <c r="F125" s="16"/>
      <c r="G125" s="3"/>
      <c r="H125" s="17"/>
      <c r="I125" s="18"/>
      <c r="J125" s="18"/>
      <c r="K125" s="18"/>
      <c r="L125" s="18"/>
    </row>
    <row r="126" spans="1:12" x14ac:dyDescent="0.2">
      <c r="A126" s="4"/>
      <c r="B126" s="99"/>
      <c r="C126" s="99"/>
      <c r="D126" s="4"/>
      <c r="E126" s="15"/>
      <c r="F126" s="16"/>
      <c r="G126" s="3"/>
      <c r="H126" s="17"/>
      <c r="I126" s="18"/>
      <c r="J126" s="18"/>
      <c r="K126" s="18"/>
      <c r="L126" s="18"/>
    </row>
    <row r="127" spans="1:12" x14ac:dyDescent="0.2">
      <c r="A127" s="4"/>
      <c r="B127" s="99"/>
      <c r="C127" s="99"/>
      <c r="D127" s="4"/>
      <c r="E127" s="15"/>
      <c r="F127" s="16"/>
      <c r="G127" s="3"/>
      <c r="H127" s="17"/>
      <c r="I127" s="18"/>
      <c r="J127" s="18"/>
      <c r="K127" s="18"/>
      <c r="L127" s="18"/>
    </row>
    <row r="128" spans="1:12" x14ac:dyDescent="0.2">
      <c r="A128" s="4"/>
      <c r="B128" s="99"/>
      <c r="C128" s="99"/>
      <c r="D128" s="4"/>
      <c r="E128" s="15"/>
      <c r="F128" s="16"/>
      <c r="G128" s="3"/>
      <c r="H128" s="17"/>
      <c r="I128" s="18"/>
      <c r="J128" s="18"/>
      <c r="K128" s="18"/>
      <c r="L128" s="18"/>
    </row>
    <row r="129" spans="1:12" x14ac:dyDescent="0.2">
      <c r="A129" s="4"/>
      <c r="B129" s="99"/>
      <c r="C129" s="99"/>
      <c r="D129" s="4"/>
      <c r="E129" s="15"/>
      <c r="F129" s="16"/>
      <c r="G129" s="3"/>
      <c r="H129" s="17"/>
      <c r="I129" s="18"/>
      <c r="J129" s="18"/>
      <c r="K129" s="18"/>
      <c r="L129" s="18"/>
    </row>
    <row r="130" spans="1:12" x14ac:dyDescent="0.2">
      <c r="A130" s="4"/>
      <c r="B130" s="99"/>
      <c r="C130" s="99"/>
      <c r="D130" s="4"/>
      <c r="E130" s="15"/>
      <c r="F130" s="16"/>
      <c r="G130" s="3"/>
      <c r="H130" s="17"/>
      <c r="I130" s="18"/>
      <c r="J130" s="18"/>
      <c r="K130" s="18"/>
      <c r="L130" s="18"/>
    </row>
    <row r="131" spans="1:12" x14ac:dyDescent="0.2">
      <c r="A131" s="4"/>
      <c r="B131" s="99"/>
      <c r="C131" s="99"/>
      <c r="D131" s="4"/>
      <c r="E131" s="15"/>
      <c r="F131" s="16"/>
      <c r="G131" s="3"/>
      <c r="H131" s="17"/>
      <c r="I131" s="18"/>
      <c r="J131" s="18"/>
      <c r="K131" s="18"/>
      <c r="L131" s="18"/>
    </row>
    <row r="132" spans="1:12" x14ac:dyDescent="0.2">
      <c r="A132" s="4"/>
      <c r="B132" s="99"/>
      <c r="C132" s="99"/>
      <c r="D132" s="4"/>
      <c r="E132" s="15"/>
      <c r="F132" s="16"/>
      <c r="G132" s="3"/>
      <c r="H132" s="17"/>
      <c r="I132" s="18"/>
      <c r="J132" s="18"/>
      <c r="K132" s="18"/>
      <c r="L132" s="18"/>
    </row>
    <row r="133" spans="1:12" x14ac:dyDescent="0.2">
      <c r="A133" s="4"/>
      <c r="B133" s="99"/>
      <c r="C133" s="99"/>
      <c r="D133" s="4"/>
      <c r="E133" s="15"/>
      <c r="F133" s="16"/>
      <c r="G133" s="3"/>
      <c r="H133" s="17"/>
      <c r="I133" s="18"/>
      <c r="J133" s="18"/>
      <c r="K133" s="18"/>
      <c r="L133" s="18"/>
    </row>
    <row r="134" spans="1:12" x14ac:dyDescent="0.2">
      <c r="A134" s="4"/>
      <c r="B134" s="99"/>
      <c r="C134" s="99"/>
      <c r="D134" s="4"/>
      <c r="E134" s="15"/>
      <c r="F134" s="16"/>
      <c r="G134" s="3"/>
      <c r="H134" s="17"/>
      <c r="I134" s="18"/>
      <c r="J134" s="18"/>
      <c r="K134" s="18"/>
      <c r="L134" s="18"/>
    </row>
    <row r="135" spans="1:12" x14ac:dyDescent="0.2">
      <c r="A135" s="4"/>
      <c r="B135" s="99"/>
      <c r="C135" s="99"/>
      <c r="D135" s="4"/>
      <c r="E135" s="15"/>
      <c r="F135" s="16"/>
      <c r="G135" s="3"/>
      <c r="H135" s="17"/>
      <c r="I135" s="18"/>
      <c r="J135" s="18"/>
      <c r="K135" s="18"/>
      <c r="L135" s="18"/>
    </row>
    <row r="136" spans="1:12" x14ac:dyDescent="0.2">
      <c r="A136" s="4"/>
      <c r="B136" s="4"/>
      <c r="C136" s="4"/>
      <c r="D136" s="4"/>
      <c r="E136" s="15"/>
      <c r="F136" s="16"/>
      <c r="G136" s="3"/>
      <c r="H136" s="17"/>
      <c r="I136" s="18"/>
      <c r="J136" s="18"/>
      <c r="K136" s="18"/>
      <c r="L136" s="18"/>
    </row>
  </sheetData>
  <mergeCells count="139">
    <mergeCell ref="B41:C41"/>
    <mergeCell ref="B42:C42"/>
    <mergeCell ref="B43:C43"/>
    <mergeCell ref="D108:E108"/>
    <mergeCell ref="A98:B98"/>
    <mergeCell ref="D98:E98"/>
    <mergeCell ref="B102:C102"/>
    <mergeCell ref="B94:C94"/>
    <mergeCell ref="B53:C53"/>
    <mergeCell ref="B54:C54"/>
    <mergeCell ref="B55:C55"/>
    <mergeCell ref="B56:C56"/>
    <mergeCell ref="B57:C57"/>
    <mergeCell ref="B58:C58"/>
    <mergeCell ref="B62:C62"/>
    <mergeCell ref="B63:C63"/>
    <mergeCell ref="B71:C71"/>
    <mergeCell ref="B72:C72"/>
    <mergeCell ref="B129:C129"/>
    <mergeCell ref="B122:C122"/>
    <mergeCell ref="B123:C123"/>
    <mergeCell ref="B124:C124"/>
    <mergeCell ref="B125:C125"/>
    <mergeCell ref="B120:C120"/>
    <mergeCell ref="B121:C121"/>
    <mergeCell ref="B127:C127"/>
    <mergeCell ref="B128:C128"/>
    <mergeCell ref="B112:C112"/>
    <mergeCell ref="B113:C113"/>
    <mergeCell ref="B134:C134"/>
    <mergeCell ref="B135:C135"/>
    <mergeCell ref="A1:B9"/>
    <mergeCell ref="A10:B10"/>
    <mergeCell ref="A11:L11"/>
    <mergeCell ref="B130:C130"/>
    <mergeCell ref="B131:C131"/>
    <mergeCell ref="B132:C132"/>
    <mergeCell ref="B133:C133"/>
    <mergeCell ref="B126:C126"/>
    <mergeCell ref="B30:C30"/>
    <mergeCell ref="B115:C115"/>
    <mergeCell ref="B116:C116"/>
    <mergeCell ref="B117:C117"/>
    <mergeCell ref="B118:C118"/>
    <mergeCell ref="B119:C119"/>
    <mergeCell ref="B114:C114"/>
    <mergeCell ref="B95:C95"/>
    <mergeCell ref="B96:C96"/>
    <mergeCell ref="B97:C97"/>
    <mergeCell ref="A108:B108"/>
    <mergeCell ref="B93:C93"/>
    <mergeCell ref="B73:C73"/>
    <mergeCell ref="B90:C90"/>
    <mergeCell ref="B92:C92"/>
    <mergeCell ref="B46:C46"/>
    <mergeCell ref="B47:C47"/>
    <mergeCell ref="B48:C48"/>
    <mergeCell ref="B61:C61"/>
    <mergeCell ref="B44:C44"/>
    <mergeCell ref="B45:C45"/>
    <mergeCell ref="B49:C49"/>
    <mergeCell ref="B50:C50"/>
    <mergeCell ref="B51:C51"/>
    <mergeCell ref="B52:C52"/>
    <mergeCell ref="B64:C64"/>
    <mergeCell ref="B65:C65"/>
    <mergeCell ref="B66:C66"/>
    <mergeCell ref="B67:C67"/>
    <mergeCell ref="B68:C68"/>
    <mergeCell ref="B69:C69"/>
    <mergeCell ref="B70:C70"/>
    <mergeCell ref="B74:C74"/>
    <mergeCell ref="B75:C75"/>
    <mergeCell ref="B76:C76"/>
    <mergeCell ref="C10:H10"/>
    <mergeCell ref="C5:H5"/>
    <mergeCell ref="C7:L7"/>
    <mergeCell ref="C8:L8"/>
    <mergeCell ref="I10:L10"/>
    <mergeCell ref="B14:C14"/>
    <mergeCell ref="B15:C15"/>
    <mergeCell ref="B16:C16"/>
    <mergeCell ref="B17:C17"/>
    <mergeCell ref="B18:C18"/>
    <mergeCell ref="B19:C19"/>
    <mergeCell ref="B20:C20"/>
    <mergeCell ref="B29:C29"/>
    <mergeCell ref="B31:C31"/>
    <mergeCell ref="B40:C40"/>
    <mergeCell ref="B38:C38"/>
    <mergeCell ref="B39:C39"/>
    <mergeCell ref="B32:C32"/>
    <mergeCell ref="B33:C33"/>
    <mergeCell ref="B34:C34"/>
    <mergeCell ref="B35:C35"/>
    <mergeCell ref="B37:C37"/>
    <mergeCell ref="B36:C36"/>
    <mergeCell ref="B21:C21"/>
    <mergeCell ref="B22:C22"/>
    <mergeCell ref="B23:C23"/>
    <mergeCell ref="B24:C24"/>
    <mergeCell ref="B25:C25"/>
    <mergeCell ref="B26:C26"/>
    <mergeCell ref="B27:C27"/>
    <mergeCell ref="B28:C28"/>
    <mergeCell ref="C1:L1"/>
    <mergeCell ref="C3:L3"/>
    <mergeCell ref="I4:L4"/>
    <mergeCell ref="C2:K2"/>
    <mergeCell ref="C4:H4"/>
    <mergeCell ref="I5:L5"/>
    <mergeCell ref="C6:L6"/>
    <mergeCell ref="G9:L9"/>
    <mergeCell ref="C9:F9"/>
    <mergeCell ref="A12:A13"/>
    <mergeCell ref="B12:C13"/>
    <mergeCell ref="D12:D13"/>
    <mergeCell ref="E12:E13"/>
    <mergeCell ref="F12:G12"/>
    <mergeCell ref="H12:H13"/>
    <mergeCell ref="I12:J12"/>
    <mergeCell ref="K12:K13"/>
    <mergeCell ref="L12:L13"/>
    <mergeCell ref="B91:C91"/>
    <mergeCell ref="A103:B103"/>
    <mergeCell ref="D103:E103"/>
    <mergeCell ref="B77:C77"/>
    <mergeCell ref="B82:C82"/>
    <mergeCell ref="B89:C89"/>
    <mergeCell ref="B78:C78"/>
    <mergeCell ref="B79:C79"/>
    <mergeCell ref="B80:C80"/>
    <mergeCell ref="B81:C81"/>
    <mergeCell ref="B83:C83"/>
    <mergeCell ref="B84:C84"/>
    <mergeCell ref="B85:C85"/>
    <mergeCell ref="B86:C86"/>
    <mergeCell ref="B87:C87"/>
    <mergeCell ref="B88:C88"/>
  </mergeCells>
  <phoneticPr fontId="0" type="noConversion"/>
  <pageMargins left="0.75" right="0.25" top="0.75" bottom="0.25" header="0.3" footer="0.05"/>
  <pageSetup scale="80" orientation="portrait" horizontalDpi="4294967293" verticalDpi="4294967293" r:id="rId1"/>
  <headerFooter alignWithMargins="0"/>
  <ignoredErrors>
    <ignoredError sqref="G55 I56 I63 I41 G71 I7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famille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</dc:creator>
  <cp:lastModifiedBy>Rozelle,Paul</cp:lastModifiedBy>
  <cp:lastPrinted>2019-01-28T18:23:55Z</cp:lastPrinted>
  <dcterms:created xsi:type="dcterms:W3CDTF">2008-01-11T11:09:50Z</dcterms:created>
  <dcterms:modified xsi:type="dcterms:W3CDTF">2022-12-29T21:28:03Z</dcterms:modified>
</cp:coreProperties>
</file>