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zelle\Desktop\RUSA\"/>
    </mc:Choice>
  </mc:AlternateContent>
  <bookViews>
    <workbookView xWindow="0" yWindow="0" windowWidth="28800" windowHeight="12435" activeTab="2"/>
  </bookViews>
  <sheets>
    <sheet name="Feuil2" sheetId="2" r:id="rId1"/>
    <sheet name="Feuil3" sheetId="3" r:id="rId2"/>
    <sheet name="Feuil1" sheetId="1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62" i="1" l="1"/>
  <c r="H97" i="1"/>
  <c r="H96" i="1"/>
  <c r="H95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94" i="1"/>
  <c r="H93" i="1"/>
  <c r="H91" i="1"/>
  <c r="H90" i="1"/>
  <c r="H89" i="1"/>
  <c r="H88" i="1"/>
  <c r="H87" i="1"/>
  <c r="H86" i="1"/>
  <c r="H85" i="1"/>
  <c r="H92" i="1"/>
  <c r="H84" i="1"/>
  <c r="H54" i="1"/>
  <c r="H52" i="1"/>
  <c r="H55" i="1" l="1"/>
  <c r="H53" i="1"/>
  <c r="H51" i="1"/>
  <c r="H50" i="1"/>
  <c r="H49" i="1"/>
  <c r="H48" i="1"/>
  <c r="H47" i="1"/>
  <c r="H46" i="1"/>
  <c r="H45" i="1"/>
  <c r="H44" i="1"/>
  <c r="H43" i="1"/>
  <c r="H42" i="1"/>
  <c r="H72" i="1" l="1"/>
  <c r="H100" i="1" l="1"/>
  <c r="H99" i="1"/>
  <c r="H98" i="1"/>
  <c r="H78" i="1"/>
  <c r="H77" i="1"/>
  <c r="H76" i="1"/>
  <c r="H75" i="1"/>
  <c r="H74" i="1"/>
  <c r="H71" i="1"/>
  <c r="H70" i="1"/>
  <c r="H69" i="1"/>
  <c r="H68" i="1"/>
  <c r="H67" i="1"/>
  <c r="H66" i="1"/>
  <c r="H65" i="1"/>
  <c r="H59" i="1"/>
  <c r="H58" i="1"/>
  <c r="H57" i="1"/>
  <c r="H56" i="1"/>
  <c r="H25" i="1"/>
  <c r="H24" i="1"/>
  <c r="H60" i="1" l="1"/>
  <c r="H23" i="1"/>
  <c r="H22" i="1"/>
  <c r="H21" i="1"/>
  <c r="H101" i="1" l="1"/>
  <c r="H83" i="1"/>
  <c r="H81" i="1"/>
  <c r="G15" i="1" l="1"/>
  <c r="G16" i="1" s="1"/>
  <c r="G17" i="1" s="1"/>
  <c r="H15" i="1"/>
  <c r="I15" i="1" s="1"/>
  <c r="H16" i="1"/>
  <c r="H17" i="1"/>
  <c r="H18" i="1"/>
  <c r="H19" i="1"/>
  <c r="H20" i="1"/>
  <c r="H63" i="1"/>
  <c r="H64" i="1"/>
  <c r="H79" i="1"/>
  <c r="J16" i="1"/>
  <c r="J17" i="1"/>
  <c r="J15" i="1"/>
  <c r="G18" i="1" l="1"/>
  <c r="G19" i="1" s="1"/>
  <c r="G20" i="1" s="1"/>
  <c r="G21" i="1" s="1"/>
  <c r="G22" i="1" s="1"/>
  <c r="G23" i="1" s="1"/>
  <c r="G24" i="1" s="1"/>
  <c r="G25" i="1" s="1"/>
  <c r="I16" i="1"/>
  <c r="I17" i="1" s="1"/>
  <c r="I18" i="1" s="1"/>
  <c r="I19" i="1" s="1"/>
  <c r="I20" i="1" s="1"/>
  <c r="I21" i="1" s="1"/>
  <c r="I22" i="1" s="1"/>
  <c r="I23" i="1" s="1"/>
  <c r="G26" i="1" l="1"/>
  <c r="G27" i="1" s="1"/>
  <c r="G28" i="1" s="1"/>
  <c r="I24" i="1"/>
  <c r="I25" i="1" s="1"/>
  <c r="G29" i="1" l="1"/>
  <c r="G30" i="1" s="1"/>
  <c r="G31" i="1" s="1"/>
  <c r="G32" i="1" s="1"/>
  <c r="I26" i="1"/>
  <c r="I27" i="1" s="1"/>
  <c r="I28" i="1" s="1"/>
  <c r="G33" i="1" l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2" i="1" s="1"/>
  <c r="G63" i="1" s="1"/>
  <c r="I29" i="1"/>
  <c r="I30" i="1" s="1"/>
  <c r="I31" i="1" s="1"/>
  <c r="I32" i="1" s="1"/>
  <c r="G60" i="1" l="1"/>
  <c r="G64" i="1" s="1"/>
  <c r="G65" i="1" s="1"/>
  <c r="G66" i="1" s="1"/>
  <c r="G67" i="1" s="1"/>
  <c r="G68" i="1" s="1"/>
  <c r="G69" i="1" s="1"/>
  <c r="G70" i="1" s="1"/>
  <c r="G71" i="1" s="1"/>
  <c r="G72" i="1" s="1"/>
  <c r="G74" i="1" s="1"/>
  <c r="G75" i="1" s="1"/>
  <c r="G76" i="1" s="1"/>
  <c r="G77" i="1" s="1"/>
  <c r="G78" i="1" s="1"/>
  <c r="G79" i="1" s="1"/>
  <c r="G81" i="1" s="1"/>
  <c r="G83" i="1" s="1"/>
  <c r="I33" i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2" i="1" s="1"/>
  <c r="I63" i="1" s="1"/>
  <c r="G84" i="1" l="1"/>
  <c r="I64" i="1"/>
  <c r="I65" i="1" s="1"/>
  <c r="I66" i="1" s="1"/>
  <c r="I67" i="1" s="1"/>
  <c r="I68" i="1" s="1"/>
  <c r="I69" i="1" s="1"/>
  <c r="I70" i="1" s="1"/>
  <c r="I71" i="1" s="1"/>
  <c r="I72" i="1" s="1"/>
  <c r="J73" i="1" s="1"/>
  <c r="L60" i="1"/>
  <c r="J61" i="1"/>
  <c r="G85" i="1" l="1"/>
  <c r="G86" i="1" s="1"/>
  <c r="L72" i="1"/>
  <c r="I74" i="1"/>
  <c r="I75" i="1" s="1"/>
  <c r="I76" i="1" s="1"/>
  <c r="I77" i="1" s="1"/>
  <c r="I78" i="1" s="1"/>
  <c r="I79" i="1" s="1"/>
  <c r="I81" i="1" s="1"/>
  <c r="G87" i="1" l="1"/>
  <c r="G88" i="1" s="1"/>
  <c r="G89" i="1" s="1"/>
  <c r="G90" i="1" s="1"/>
  <c r="L79" i="1"/>
  <c r="J80" i="1"/>
  <c r="L81" i="1" s="1"/>
  <c r="G91" i="1" l="1"/>
  <c r="G92" i="1" s="1"/>
  <c r="I83" i="1"/>
  <c r="G93" i="1" l="1"/>
  <c r="G94" i="1" s="1"/>
  <c r="I84" i="1"/>
  <c r="J82" i="1"/>
  <c r="G95" i="1" l="1"/>
  <c r="G96" i="1" s="1"/>
  <c r="G97" i="1" s="1"/>
  <c r="G98" i="1" s="1"/>
  <c r="G99" i="1" s="1"/>
  <c r="G100" i="1" s="1"/>
  <c r="G101" i="1" s="1"/>
  <c r="I85" i="1"/>
  <c r="I86" i="1" s="1"/>
  <c r="I87" i="1" l="1"/>
  <c r="I88" i="1" s="1"/>
  <c r="I89" i="1" s="1"/>
  <c r="I90" i="1" s="1"/>
  <c r="I91" i="1" s="1"/>
  <c r="I92" i="1" s="1"/>
  <c r="I93" i="1" l="1"/>
  <c r="I94" i="1" s="1"/>
  <c r="I95" i="1" l="1"/>
  <c r="I96" i="1" s="1"/>
  <c r="I97" i="1" s="1"/>
  <c r="I98" i="1" s="1"/>
  <c r="I99" i="1" s="1"/>
  <c r="I100" i="1" s="1"/>
  <c r="I101" i="1" s="1"/>
  <c r="L101" i="1" s="1"/>
</calcChain>
</file>

<file path=xl/comments1.xml><?xml version="1.0" encoding="utf-8"?>
<comments xmlns="http://schemas.openxmlformats.org/spreadsheetml/2006/main">
  <authors>
    <author>guerard</author>
  </authors>
  <commentList>
    <comment ref="E12" authorId="0" shapeId="0">
      <text>
        <r>
          <rPr>
            <b/>
            <sz val="8"/>
            <color indexed="81"/>
            <rFont val="Tahoma"/>
            <family val="2"/>
          </rPr>
          <t xml:space="preserve">saisie"simple" 22,5 pour 22,5 Km/h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2" authorId="0" shapeId="0">
      <text>
        <r>
          <rPr>
            <b/>
            <sz val="8"/>
            <color indexed="81"/>
            <rFont val="Tahoma"/>
            <family val="2"/>
          </rPr>
          <t>Excel fait le cacul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2" authorId="0" shapeId="0">
      <text>
        <r>
          <rPr>
            <b/>
            <sz val="8"/>
            <color indexed="81"/>
            <rFont val="Tahoma"/>
            <family val="2"/>
          </rPr>
          <t>saisir sous a forme 00:00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3" authorId="0" shapeId="0">
      <text>
        <r>
          <rPr>
            <b/>
            <sz val="8"/>
            <color indexed="81"/>
            <rFont val="Tahoma"/>
            <family val="2"/>
          </rPr>
          <t>saisie simple 1,5 pour 1,5 Km</t>
        </r>
      </text>
    </comment>
    <comment ref="G13" authorId="0" shapeId="0">
      <text>
        <r>
          <rPr>
            <b/>
            <sz val="8"/>
            <color indexed="81"/>
            <rFont val="Tahoma"/>
            <family val="2"/>
          </rPr>
          <t>Excel fait le calcul</t>
        </r>
      </text>
    </comment>
    <comment ref="J14" authorId="0" shapeId="0">
      <text>
        <r>
          <rPr>
            <b/>
            <sz val="8"/>
            <color indexed="81"/>
            <rFont val="Tahoma"/>
            <family val="2"/>
          </rPr>
          <t>entrer l'heure de départ sous la forme 00:00</t>
        </r>
      </text>
    </comment>
    <comment ref="I15" authorId="0" shapeId="0">
      <text>
        <r>
          <rPr>
            <b/>
            <sz val="8"/>
            <color indexed="81"/>
            <rFont val="Tahoma"/>
            <family val="2"/>
          </rPr>
          <t>Excel fait le calcul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5" authorId="0" shapeId="0">
      <text>
        <r>
          <rPr>
            <b/>
            <sz val="8"/>
            <color indexed="81"/>
            <rFont val="Tahoma"/>
            <family val="2"/>
          </rPr>
          <t>Excel fait le calcul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44" authorId="0" shapeId="0">
      <text>
        <r>
          <rPr>
            <b/>
            <sz val="8"/>
            <color indexed="10"/>
            <rFont val="Tahoma"/>
            <family val="2"/>
          </rPr>
          <t xml:space="preserve">garder cette ligne pour la ville arrivée
</t>
        </r>
        <r>
          <rPr>
            <b/>
            <sz val="8"/>
            <color indexed="81"/>
            <rFont val="Tahoma"/>
            <family val="2"/>
          </rPr>
          <t>Si d'autres lignes sont nécessaires les insérer au dessus, ne pas oublier de recopier les formules de calcul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<sst xmlns="http://schemas.openxmlformats.org/spreadsheetml/2006/main" count="313" uniqueCount="137">
  <si>
    <t>Adresse</t>
  </si>
  <si>
    <t>Localités traversées
ou lieu dit</t>
  </si>
  <si>
    <t>N° route
au départ</t>
  </si>
  <si>
    <t>Vitesse
Km/h</t>
  </si>
  <si>
    <t>Distance</t>
  </si>
  <si>
    <t>Partielle</t>
  </si>
  <si>
    <t>Cumul</t>
  </si>
  <si>
    <t>Cartes "IGN" ou "Michelin" utilisées</t>
  </si>
  <si>
    <t>Temps
mis</t>
  </si>
  <si>
    <t>Horaire</t>
  </si>
  <si>
    <t>Arrivée</t>
  </si>
  <si>
    <t>Départ</t>
  </si>
  <si>
    <t>Temps
arrêt</t>
  </si>
  <si>
    <t>Temps
étape</t>
  </si>
  <si>
    <r>
      <t xml:space="preserve">UNION DES AUDAX FRANCAIS
</t>
    </r>
    <r>
      <rPr>
        <sz val="10"/>
        <rFont val="Arial"/>
        <family val="2"/>
      </rPr>
      <t>CISP - 6 avenue Maurice Ravel - 75012 PARIS</t>
    </r>
  </si>
  <si>
    <t>Indications</t>
  </si>
  <si>
    <t>Téléphone: 1-614-565-3483 (mobile)</t>
  </si>
  <si>
    <t>E-mail: prozelle@gmail.com</t>
  </si>
  <si>
    <t>PRENOM: PAUL</t>
  </si>
  <si>
    <t>Responsable NOM: ROZELLE</t>
  </si>
  <si>
    <t>Comté</t>
  </si>
  <si>
    <t>Fin d'homologation:</t>
  </si>
  <si>
    <t>Présentation d'un brevet AUDAX CYCLOTOURISTE de</t>
  </si>
  <si>
    <t>1300 Friendly Way S, St Petersburg, Florida UNITED STATES</t>
  </si>
  <si>
    <t>Club organisateur:  C. FLA. RANDONNEURS</t>
  </si>
  <si>
    <t>N° affiliation: 3328</t>
  </si>
  <si>
    <t xml:space="preserve">200 Km </t>
  </si>
  <si>
    <t>Heure du départ: 7H00</t>
  </si>
  <si>
    <t>Lieu du départ: St Petersburg</t>
  </si>
  <si>
    <t>Pinellas</t>
  </si>
  <si>
    <t>St Petersburg</t>
  </si>
  <si>
    <t>return toward East Beach</t>
  </si>
  <si>
    <t>continue toward park exit</t>
  </si>
  <si>
    <t>S Gulfview Blvd</t>
  </si>
  <si>
    <t>Clearwater</t>
  </si>
  <si>
    <t>Pinellas Trail</t>
  </si>
  <si>
    <t>Seminole</t>
  </si>
  <si>
    <t>21h00</t>
  </si>
  <si>
    <t>St Pete Beach</t>
  </si>
  <si>
    <t>Tierra Verde</t>
  </si>
  <si>
    <t>St Petersburg, FL</t>
  </si>
  <si>
    <t xml:space="preserve">Fort Desoto </t>
  </si>
  <si>
    <t>Tierra Verde, FL</t>
  </si>
  <si>
    <t>Seminole City Park</t>
  </si>
  <si>
    <t>7464 Ridge Rd</t>
  </si>
  <si>
    <t>Seminole, FL</t>
  </si>
  <si>
    <t>Tel: 1-727-391-8345</t>
  </si>
  <si>
    <t>Madeira Beach</t>
  </si>
  <si>
    <t>continue on SR 699</t>
  </si>
  <si>
    <t>Archibald Beach Park</t>
  </si>
  <si>
    <t>Madeira Beach, FL</t>
  </si>
  <si>
    <t>R 6th Ave S</t>
  </si>
  <si>
    <t>L SR 679 (to Fort Desoto)</t>
  </si>
  <si>
    <t>R SR 679 (toward North Beach)</t>
  </si>
  <si>
    <t>R SR 679</t>
  </si>
  <si>
    <t>L Pinellas Bayway</t>
  </si>
  <si>
    <t xml:space="preserve">L 1st Ave  </t>
  </si>
  <si>
    <t>L Pass-a-Grille Way - Gulf Blvd</t>
  </si>
  <si>
    <t>L Coronado Dr</t>
  </si>
  <si>
    <t>R Causeway Blvd - SR 60 - Chestnut St</t>
  </si>
  <si>
    <t>L Pinellas Trail</t>
  </si>
  <si>
    <t>L Alcazar Way S</t>
  </si>
  <si>
    <t>15100 Gulf Blvd</t>
  </si>
  <si>
    <t xml:space="preserve">Clearwater </t>
  </si>
  <si>
    <t>The Rozelles</t>
  </si>
  <si>
    <t>1300 Friendly Way S</t>
  </si>
  <si>
    <t>Tel: 1-727-498-8048</t>
  </si>
  <si>
    <t>Friendly Way S</t>
  </si>
  <si>
    <t>L Sunshine</t>
  </si>
  <si>
    <t>R SS Serpentine</t>
  </si>
  <si>
    <t>L Martin Luther King Jr St</t>
  </si>
  <si>
    <t>R Pinellas Point Dr</t>
  </si>
  <si>
    <t>L SS 45th Ave S</t>
  </si>
  <si>
    <t>R TL 22nd Ave S</t>
  </si>
  <si>
    <t xml:space="preserve">L 3rd St  </t>
  </si>
  <si>
    <t>R 6th St &gt; 4th St</t>
  </si>
  <si>
    <t>L TL 4th Ave S</t>
  </si>
  <si>
    <t>R TL 16th St S</t>
  </si>
  <si>
    <t>L TL 3rd St S</t>
  </si>
  <si>
    <t>R T 22nd Ave S</t>
  </si>
  <si>
    <t>L TL 4th St S</t>
  </si>
  <si>
    <t>R SS 45th Ave S</t>
  </si>
  <si>
    <t>L TL MLK Jr St</t>
  </si>
  <si>
    <t>R TL Country Club Way</t>
  </si>
  <si>
    <t>R Fairway Ave S</t>
  </si>
  <si>
    <t>R TRO Fairway Ave S</t>
  </si>
  <si>
    <t>L T 31st St S</t>
  </si>
  <si>
    <t>R 54th Ave S - Pinellas Bayway / SR 682</t>
  </si>
  <si>
    <t>L TL Gulf Blvd - Pass-a-Grille Way</t>
  </si>
  <si>
    <t>R 14th St</t>
  </si>
  <si>
    <t>R Friendly Way S</t>
  </si>
  <si>
    <t>R Coral Way S</t>
  </si>
  <si>
    <t>L Serpentine Dr S</t>
  </si>
  <si>
    <t>R TL Central Ave</t>
  </si>
  <si>
    <t>L TL 1st St SE</t>
  </si>
  <si>
    <t>R 35th Ter S</t>
  </si>
  <si>
    <t>L Cortez Way S</t>
  </si>
  <si>
    <t>R T 50th Ave S</t>
  </si>
  <si>
    <t>R SS 21st Ave S</t>
  </si>
  <si>
    <t>L T Gulf Way</t>
  </si>
  <si>
    <t>R TL SR 699</t>
  </si>
  <si>
    <t>L TL SR 699</t>
  </si>
  <si>
    <t>Ozona</t>
  </si>
  <si>
    <t>R Pinellas Trail</t>
  </si>
  <si>
    <t>Ozona Blue Grilling Co</t>
  </si>
  <si>
    <t>125 Orange St</t>
  </si>
  <si>
    <t>Palm Harbor, FL</t>
  </si>
  <si>
    <t>Tel: 1-727-789-4540</t>
  </si>
  <si>
    <t>L Bayway / 54th St S</t>
  </si>
  <si>
    <t>L TL 31st St S</t>
  </si>
  <si>
    <t>L Fairway Ave S</t>
  </si>
  <si>
    <t>L TRO Fairway Ave S</t>
  </si>
  <si>
    <t>R SS Country Blub Way S</t>
  </si>
  <si>
    <t>L TL Martin Luther King Jr St S</t>
  </si>
  <si>
    <t>R TL 45th Ave S</t>
  </si>
  <si>
    <t>R SS 4th Ave S</t>
  </si>
  <si>
    <t>R 62nd Ave S</t>
  </si>
  <si>
    <t>L T Bayshore Dr NE</t>
  </si>
  <si>
    <t>R T 5th Ave NE</t>
  </si>
  <si>
    <t>L Bayshore Dr NE</t>
  </si>
  <si>
    <t>R T Northshore Dr NE - Coffeepot Bayou Blvd NE</t>
  </si>
  <si>
    <t>R Snell Isle Blvd NE</t>
  </si>
  <si>
    <t>R Brightwaters Blvd NE</t>
  </si>
  <si>
    <t>R T TRO Brightwaters</t>
  </si>
  <si>
    <t>thru roundabout TRO Brightwaters</t>
  </si>
  <si>
    <t>L TRO Brightwaters</t>
  </si>
  <si>
    <t>L T Snell Isle Blvd</t>
  </si>
  <si>
    <t xml:space="preserve">L Coffee Pot Bayou Blvd - Northshore Dr </t>
  </si>
  <si>
    <t>L Northshore Pool  entrance - Bayshore Dr</t>
  </si>
  <si>
    <t>R 5th Ave NE</t>
  </si>
  <si>
    <t>L 25th Way S</t>
  </si>
  <si>
    <t>S SS Pinellas Point Dr</t>
  </si>
  <si>
    <t>through roundabout, continue toward park exit</t>
  </si>
  <si>
    <t>North Beach Pavilions</t>
  </si>
  <si>
    <t>Ozona (Lunch)</t>
  </si>
  <si>
    <t>R Clam Bayou/Skyway Tr</t>
  </si>
  <si>
    <r>
      <t>Date du brevet:</t>
    </r>
    <r>
      <rPr>
        <b/>
        <sz val="10"/>
        <rFont val="Arial"/>
        <family val="2"/>
      </rPr>
      <t xml:space="preserve"> 11 février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</si>
</sst>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;;;"/>
    <numFmt numFmtId="166" formatCode="h&quot;h&quot;mm"/>
  </numFmts>
  <fonts count="14" x14ac:knownFonts="1">
    <font>
      <sz val="10"/>
      <name val="Arial"/>
    </font>
    <font>
      <b/>
      <sz val="2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color indexed="10"/>
      <name val="Tahoma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rgb="FF2222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horizontal="center"/>
    </xf>
    <xf numFmtId="20" fontId="0" fillId="0" borderId="0" xfId="0" applyNumberFormat="1"/>
    <xf numFmtId="166" fontId="5" fillId="0" borderId="1" xfId="0" applyNumberFormat="1" applyFont="1" applyBorder="1" applyAlignment="1">
      <alignment horizontal="center" vertical="center"/>
    </xf>
    <xf numFmtId="166" fontId="0" fillId="0" borderId="0" xfId="0" applyNumberFormat="1"/>
    <xf numFmtId="165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0" fontId="0" fillId="0" borderId="0" xfId="0" applyNumberFormat="1" applyBorder="1"/>
    <xf numFmtId="166" fontId="0" fillId="0" borderId="0" xfId="0" applyNumberFormat="1" applyBorder="1"/>
    <xf numFmtId="0" fontId="2" fillId="2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166" fontId="5" fillId="3" borderId="1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0" fontId="2" fillId="0" borderId="1" xfId="0" applyFont="1" applyBorder="1"/>
    <xf numFmtId="166" fontId="2" fillId="0" borderId="1" xfId="0" applyNumberFormat="1" applyFont="1" applyBorder="1"/>
    <xf numFmtId="0" fontId="2" fillId="0" borderId="0" xfId="0" applyFont="1"/>
    <xf numFmtId="166" fontId="11" fillId="0" borderId="0" xfId="0" applyNumberFormat="1" applyFont="1" applyBorder="1"/>
    <xf numFmtId="0" fontId="11" fillId="0" borderId="0" xfId="0" applyFont="1" applyBorder="1"/>
    <xf numFmtId="0" fontId="2" fillId="0" borderId="1" xfId="0" applyFont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Fill="1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0" fontId="2" fillId="0" borderId="0" xfId="0" applyNumberFormat="1" applyFont="1" applyBorder="1"/>
    <xf numFmtId="166" fontId="2" fillId="0" borderId="0" xfId="0" applyNumberFormat="1" applyFont="1" applyBorder="1"/>
    <xf numFmtId="165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/>
    <xf numFmtId="166" fontId="2" fillId="0" borderId="1" xfId="0" applyNumberFormat="1" applyFont="1" applyBorder="1" applyAlignment="1">
      <alignment vertical="center" wrapText="1"/>
    </xf>
    <xf numFmtId="0" fontId="12" fillId="0" borderId="0" xfId="0" applyFont="1" applyBorder="1" applyAlignment="1"/>
    <xf numFmtId="0" fontId="11" fillId="0" borderId="0" xfId="0" applyFont="1" applyBorder="1" applyAlignment="1"/>
    <xf numFmtId="0" fontId="2" fillId="0" borderId="0" xfId="0" applyFont="1" applyBorder="1" applyAlignment="1"/>
    <xf numFmtId="0" fontId="2" fillId="0" borderId="0" xfId="0" applyFont="1" applyBorder="1" applyAlignment="1"/>
    <xf numFmtId="0" fontId="2" fillId="3" borderId="1" xfId="0" applyFont="1" applyFill="1" applyBorder="1" applyAlignment="1">
      <alignment horizontal="center"/>
    </xf>
    <xf numFmtId="20" fontId="2" fillId="3" borderId="1" xfId="0" applyNumberFormat="1" applyFont="1" applyFill="1" applyBorder="1"/>
    <xf numFmtId="166" fontId="2" fillId="3" borderId="1" xfId="0" applyNumberFormat="1" applyFont="1" applyFill="1" applyBorder="1"/>
    <xf numFmtId="166" fontId="2" fillId="2" borderId="1" xfId="0" applyNumberFormat="1" applyFont="1" applyFill="1" applyBorder="1"/>
    <xf numFmtId="164" fontId="2" fillId="2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6" fontId="2" fillId="3" borderId="1" xfId="0" applyNumberFormat="1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horizontal="center" vertical="center" wrapText="1"/>
    </xf>
    <xf numFmtId="166" fontId="2" fillId="3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166" fontId="11" fillId="0" borderId="1" xfId="0" applyNumberFormat="1" applyFont="1" applyBorder="1" applyAlignment="1">
      <alignment vertical="center"/>
    </xf>
    <xf numFmtId="166" fontId="11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1" fillId="0" borderId="0" xfId="0" applyFont="1" applyBorder="1" applyAlignment="1"/>
    <xf numFmtId="0" fontId="2" fillId="0" borderId="0" xfId="0" applyFont="1" applyBorder="1" applyAlignment="1"/>
    <xf numFmtId="166" fontId="11" fillId="0" borderId="1" xfId="0" applyNumberFormat="1" applyFont="1" applyBorder="1" applyAlignment="1">
      <alignment vertical="center"/>
    </xf>
    <xf numFmtId="0" fontId="2" fillId="0" borderId="0" xfId="0" applyFont="1" applyBorder="1" applyAlignment="1"/>
    <xf numFmtId="0" fontId="13" fillId="0" borderId="0" xfId="0" applyFont="1"/>
    <xf numFmtId="164" fontId="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10" fillId="4" borderId="1" xfId="0" applyNumberFormat="1" applyFont="1" applyFill="1" applyBorder="1" applyAlignment="1">
      <alignment horizontal="center" vertical="center" wrapText="1"/>
    </xf>
    <xf numFmtId="49" fontId="10" fillId="4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0" fontId="5" fillId="3" borderId="1" xfId="0" applyNumberFormat="1" applyFont="1" applyFill="1" applyBorder="1" applyAlignment="1">
      <alignment horizontal="center" vertical="center" wrapText="1"/>
    </xf>
    <xf numFmtId="20" fontId="5" fillId="3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166" fontId="11" fillId="0" borderId="1" xfId="0" applyNumberFormat="1" applyFont="1" applyBorder="1" applyAlignment="1">
      <alignment vertical="center"/>
    </xf>
    <xf numFmtId="0" fontId="11" fillId="0" borderId="1" xfId="0" applyFont="1" applyBorder="1" applyAlignme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166" fontId="0" fillId="0" borderId="1" xfId="0" applyNumberFormat="1" applyBorder="1" applyAlignment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166" fontId="2" fillId="0" borderId="1" xfId="0" applyNumberFormat="1" applyFont="1" applyBorder="1" applyAlignment="1"/>
    <xf numFmtId="0" fontId="2" fillId="0" borderId="1" xfId="0" applyFont="1" applyBorder="1" applyAlignment="1"/>
    <xf numFmtId="0" fontId="0" fillId="0" borderId="0" xfId="0" applyBorder="1" applyAlignment="1"/>
    <xf numFmtId="0" fontId="11" fillId="0" borderId="1" xfId="0" applyFont="1" applyFill="1" applyBorder="1" applyAlignment="1">
      <alignment vertical="center"/>
    </xf>
    <xf numFmtId="21" fontId="2" fillId="0" borderId="1" xfId="0" applyNumberFormat="1" applyFont="1" applyBorder="1" applyAlignment="1">
      <alignment horizontal="left"/>
    </xf>
    <xf numFmtId="21" fontId="3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left"/>
    </xf>
    <xf numFmtId="164" fontId="1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2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2" fillId="0" borderId="0" xfId="0" applyFont="1" applyBorder="1" applyAlignment="1"/>
    <xf numFmtId="0" fontId="11" fillId="0" borderId="0" xfId="0" applyFont="1" applyBorder="1" applyAlignment="1"/>
    <xf numFmtId="0" fontId="2" fillId="0" borderId="0" xfId="0" applyFont="1" applyBorder="1" applyAlignment="1"/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85725</xdr:rowOff>
    </xdr:from>
    <xdr:to>
      <xdr:col>1</xdr:col>
      <xdr:colOff>1200150</xdr:colOff>
      <xdr:row>7</xdr:row>
      <xdr:rowOff>114300</xdr:rowOff>
    </xdr:to>
    <xdr:pic>
      <xdr:nvPicPr>
        <xdr:cNvPr id="1047" name="Picture 15" descr="Aigle">
          <a:extLst>
            <a:ext uri="{FF2B5EF4-FFF2-40B4-BE49-F238E27FC236}">
              <a16:creationId xmlns:a16="http://schemas.microsoft.com/office/drawing/2014/main" xmlns="" id="{00000000-0008-0000-00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0" y="85725"/>
          <a:ext cx="1143000" cy="1566863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154780</xdr:colOff>
      <xdr:row>0</xdr:row>
      <xdr:rowOff>19844</xdr:rowOff>
    </xdr:from>
    <xdr:to>
      <xdr:col>1</xdr:col>
      <xdr:colOff>1285080</xdr:colOff>
      <xdr:row>8</xdr:row>
      <xdr:rowOff>127000</xdr:rowOff>
    </xdr:to>
    <xdr:pic>
      <xdr:nvPicPr>
        <xdr:cNvPr id="4" name="Image 1" descr="Logo UAF droite MF.jpg">
          <a:extLst>
            <a:ext uri="{FF2B5EF4-FFF2-40B4-BE49-F238E27FC236}">
              <a16:creationId xmlns:a16="http://schemas.microsoft.com/office/drawing/2014/main" xmlns="" id="{00000000-0008-0000-0000-00006D04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4780" y="19844"/>
          <a:ext cx="1745457" cy="1809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0.7109375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0.7109375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61"/>
  <sheetViews>
    <sheetView tabSelected="1" zoomScale="120" zoomScaleNormal="120" workbookViewId="0">
      <selection activeCell="I18" sqref="I18"/>
    </sheetView>
  </sheetViews>
  <sheetFormatPr defaultColWidth="10.7109375" defaultRowHeight="12.75" x14ac:dyDescent="0.2"/>
  <cols>
    <col min="1" max="1" width="8.5703125" customWidth="1"/>
    <col min="2" max="2" width="19.7109375" customWidth="1"/>
    <col min="3" max="3" width="2" hidden="1" customWidth="1"/>
    <col min="4" max="4" width="22.5703125" customWidth="1"/>
    <col min="5" max="5" width="5.85546875" style="9" customWidth="1"/>
    <col min="6" max="6" width="5.85546875" style="1" customWidth="1"/>
    <col min="7" max="7" width="5.85546875" style="2" customWidth="1"/>
    <col min="8" max="8" width="5.85546875" style="10" customWidth="1"/>
    <col min="9" max="9" width="6.28515625" style="12" customWidth="1"/>
    <col min="10" max="10" width="7.85546875" style="12" customWidth="1"/>
    <col min="11" max="11" width="5.85546875" style="12" customWidth="1"/>
    <col min="12" max="12" width="8.28515625" style="12" customWidth="1"/>
    <col min="13" max="13" width="11.5703125" style="4" customWidth="1"/>
  </cols>
  <sheetData>
    <row r="1" spans="1:17" ht="43.9" customHeight="1" x14ac:dyDescent="0.2">
      <c r="A1" s="79"/>
      <c r="B1" s="79"/>
      <c r="C1" s="78" t="s">
        <v>14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1"/>
      <c r="O1" s="1"/>
      <c r="P1" s="2"/>
      <c r="Q1" s="3"/>
    </row>
    <row r="2" spans="1:17" x14ac:dyDescent="0.2">
      <c r="A2" s="79"/>
      <c r="B2" s="79"/>
      <c r="C2" s="85" t="s">
        <v>22</v>
      </c>
      <c r="D2" s="86"/>
      <c r="E2" s="86"/>
      <c r="F2" s="86"/>
      <c r="G2" s="86"/>
      <c r="H2" s="86"/>
      <c r="I2" s="86"/>
      <c r="J2" s="86"/>
      <c r="K2" s="86"/>
      <c r="L2" s="80" t="s">
        <v>26</v>
      </c>
      <c r="M2" s="81"/>
      <c r="N2" s="1"/>
      <c r="O2" s="1"/>
      <c r="P2" s="2"/>
      <c r="Q2" s="3"/>
    </row>
    <row r="3" spans="1:17" x14ac:dyDescent="0.2">
      <c r="A3" s="79"/>
      <c r="B3" s="79"/>
      <c r="C3" s="82"/>
      <c r="D3" s="83"/>
      <c r="E3" s="83"/>
      <c r="F3" s="83"/>
      <c r="G3" s="83"/>
      <c r="H3" s="83"/>
      <c r="I3" s="83"/>
      <c r="J3" s="83"/>
      <c r="K3" s="83"/>
      <c r="L3" s="83"/>
      <c r="M3" s="79"/>
      <c r="N3" s="1"/>
      <c r="O3" s="1"/>
      <c r="P3" s="2"/>
      <c r="Q3" s="3"/>
    </row>
    <row r="4" spans="1:17" x14ac:dyDescent="0.2">
      <c r="A4" s="79"/>
      <c r="B4" s="79"/>
      <c r="C4" s="86" t="s">
        <v>24</v>
      </c>
      <c r="D4" s="79"/>
      <c r="E4" s="79"/>
      <c r="F4" s="79"/>
      <c r="G4" s="79"/>
      <c r="H4" s="79"/>
      <c r="I4" s="84" t="s">
        <v>25</v>
      </c>
      <c r="J4" s="84"/>
      <c r="K4" s="84"/>
      <c r="L4" s="84"/>
      <c r="M4" s="79"/>
      <c r="N4" s="1"/>
      <c r="O4" s="1"/>
      <c r="P4" s="2"/>
      <c r="Q4" s="3"/>
    </row>
    <row r="5" spans="1:17" x14ac:dyDescent="0.2">
      <c r="A5" s="79"/>
      <c r="B5" s="79"/>
      <c r="C5" s="88" t="s">
        <v>19</v>
      </c>
      <c r="D5" s="79"/>
      <c r="E5" s="79"/>
      <c r="F5" s="79"/>
      <c r="G5" s="79"/>
      <c r="H5" s="79"/>
      <c r="I5" s="87" t="s">
        <v>18</v>
      </c>
      <c r="J5" s="84"/>
      <c r="K5" s="84"/>
      <c r="L5" s="84"/>
      <c r="M5" s="79"/>
      <c r="N5" s="1"/>
      <c r="O5" s="1"/>
      <c r="P5" s="2"/>
      <c r="Q5" s="3"/>
    </row>
    <row r="6" spans="1:17" x14ac:dyDescent="0.2">
      <c r="A6" s="79"/>
      <c r="B6" s="79"/>
      <c r="C6" s="88" t="s">
        <v>0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1"/>
      <c r="O6" s="1"/>
      <c r="P6" s="2"/>
      <c r="Q6" s="3"/>
    </row>
    <row r="7" spans="1:17" x14ac:dyDescent="0.2">
      <c r="A7" s="79"/>
      <c r="B7" s="79"/>
      <c r="C7" s="92" t="s">
        <v>23</v>
      </c>
      <c r="D7" s="79"/>
      <c r="E7" s="79"/>
      <c r="F7" s="79"/>
      <c r="G7" s="79"/>
      <c r="H7" s="79"/>
      <c r="I7" s="79"/>
      <c r="J7" s="79"/>
      <c r="K7" s="79"/>
      <c r="L7" s="79"/>
      <c r="M7" s="79"/>
      <c r="N7" s="1"/>
      <c r="O7" s="1"/>
      <c r="P7" s="2"/>
      <c r="Q7" s="3"/>
    </row>
    <row r="8" spans="1:17" x14ac:dyDescent="0.2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1"/>
      <c r="O8" s="1"/>
      <c r="P8" s="2"/>
      <c r="Q8" s="3"/>
    </row>
    <row r="9" spans="1:17" x14ac:dyDescent="0.2">
      <c r="A9" s="79"/>
      <c r="B9" s="79"/>
      <c r="C9" s="88" t="s">
        <v>16</v>
      </c>
      <c r="D9" s="79"/>
      <c r="E9" s="79"/>
      <c r="F9" s="79"/>
      <c r="G9" s="88" t="s">
        <v>17</v>
      </c>
      <c r="H9" s="79"/>
      <c r="I9" s="79"/>
      <c r="J9" s="79"/>
      <c r="K9" s="79"/>
      <c r="L9" s="79"/>
      <c r="M9" s="79"/>
      <c r="N9" s="1"/>
      <c r="O9" s="1"/>
      <c r="P9" s="2"/>
      <c r="Q9" s="3"/>
    </row>
    <row r="10" spans="1:17" x14ac:dyDescent="0.2">
      <c r="A10" s="91" t="s">
        <v>136</v>
      </c>
      <c r="B10" s="88"/>
      <c r="C10" s="91" t="s">
        <v>28</v>
      </c>
      <c r="D10" s="79"/>
      <c r="E10" s="79"/>
      <c r="F10" s="79"/>
      <c r="G10" s="79"/>
      <c r="H10" s="79"/>
      <c r="I10" s="93" t="s">
        <v>27</v>
      </c>
      <c r="J10" s="84"/>
      <c r="K10" s="84"/>
      <c r="L10" s="84"/>
      <c r="M10" s="79"/>
      <c r="N10" s="1"/>
      <c r="O10" s="1"/>
      <c r="P10" s="2"/>
      <c r="Q10" s="3"/>
    </row>
    <row r="11" spans="1:17" ht="17.45" customHeight="1" x14ac:dyDescent="0.2">
      <c r="A11" s="79" t="s">
        <v>7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1"/>
      <c r="O11" s="1"/>
      <c r="P11" s="2"/>
      <c r="Q11" s="3"/>
    </row>
    <row r="12" spans="1:17" s="8" customFormat="1" x14ac:dyDescent="0.2">
      <c r="A12" s="66" t="s">
        <v>20</v>
      </c>
      <c r="B12" s="67" t="s">
        <v>1</v>
      </c>
      <c r="C12" s="68"/>
      <c r="D12" s="69" t="s">
        <v>2</v>
      </c>
      <c r="E12" s="70" t="s">
        <v>3</v>
      </c>
      <c r="F12" s="72" t="s">
        <v>4</v>
      </c>
      <c r="G12" s="72"/>
      <c r="H12" s="73" t="s">
        <v>8</v>
      </c>
      <c r="I12" s="75" t="s">
        <v>9</v>
      </c>
      <c r="J12" s="75"/>
      <c r="K12" s="76" t="s">
        <v>12</v>
      </c>
      <c r="L12" s="76" t="s">
        <v>13</v>
      </c>
      <c r="M12" s="66" t="s">
        <v>15</v>
      </c>
      <c r="N12" s="5"/>
      <c r="O12" s="5"/>
      <c r="P12" s="6"/>
      <c r="Q12" s="7"/>
    </row>
    <row r="13" spans="1:17" s="8" customFormat="1" x14ac:dyDescent="0.2">
      <c r="A13" s="66"/>
      <c r="B13" s="68"/>
      <c r="C13" s="68"/>
      <c r="D13" s="68"/>
      <c r="E13" s="71"/>
      <c r="F13" s="20" t="s">
        <v>5</v>
      </c>
      <c r="G13" s="18" t="s">
        <v>6</v>
      </c>
      <c r="H13" s="74"/>
      <c r="I13" s="19" t="s">
        <v>10</v>
      </c>
      <c r="J13" s="11" t="s">
        <v>11</v>
      </c>
      <c r="K13" s="77"/>
      <c r="L13" s="77"/>
      <c r="M13" s="66"/>
    </row>
    <row r="14" spans="1:17" x14ac:dyDescent="0.2">
      <c r="A14" s="55" t="s">
        <v>29</v>
      </c>
      <c r="B14" s="94" t="s">
        <v>30</v>
      </c>
      <c r="C14" s="94"/>
      <c r="D14" s="55" t="s">
        <v>67</v>
      </c>
      <c r="E14" s="17">
        <v>20</v>
      </c>
      <c r="F14" s="17">
        <v>0</v>
      </c>
      <c r="G14" s="42">
        <v>0</v>
      </c>
      <c r="H14" s="43"/>
      <c r="I14" s="44"/>
      <c r="J14" s="45">
        <v>0.29166666666666669</v>
      </c>
      <c r="K14" s="22"/>
      <c r="L14" s="22"/>
      <c r="M14" s="21"/>
    </row>
    <row r="15" spans="1:17" s="8" customFormat="1" x14ac:dyDescent="0.2">
      <c r="A15" s="56" t="s">
        <v>29</v>
      </c>
      <c r="B15" s="65" t="s">
        <v>30</v>
      </c>
      <c r="C15" s="65"/>
      <c r="D15" s="57" t="s">
        <v>68</v>
      </c>
      <c r="E15" s="27">
        <v>20</v>
      </c>
      <c r="F15" s="46">
        <v>0.3</v>
      </c>
      <c r="G15" s="47">
        <f>G14+F15</f>
        <v>0.3</v>
      </c>
      <c r="H15" s="48">
        <f>IF((F15=0),"",F15/E15/24)</f>
        <v>6.2500000000000001E-4</v>
      </c>
      <c r="I15" s="48">
        <f>J14+K14+H15</f>
        <v>0.29229166666666667</v>
      </c>
      <c r="J15" s="28" t="str">
        <f>IF(K15=0,"",I15+K15)</f>
        <v/>
      </c>
      <c r="K15" s="28"/>
      <c r="L15" s="28"/>
      <c r="M15" s="51"/>
    </row>
    <row r="16" spans="1:17" s="8" customFormat="1" ht="14.1" customHeight="1" x14ac:dyDescent="0.2">
      <c r="A16" s="56" t="s">
        <v>29</v>
      </c>
      <c r="B16" s="65" t="s">
        <v>30</v>
      </c>
      <c r="C16" s="65"/>
      <c r="D16" s="57" t="s">
        <v>69</v>
      </c>
      <c r="E16" s="27">
        <v>20</v>
      </c>
      <c r="F16" s="46">
        <v>0.2</v>
      </c>
      <c r="G16" s="47">
        <f>G15+F16</f>
        <v>0.5</v>
      </c>
      <c r="H16" s="48">
        <f>IF((F16=0),"",F16/E16/24)</f>
        <v>4.1666666666666669E-4</v>
      </c>
      <c r="I16" s="48">
        <f>IF((F16=0),"",I15+K15+H16)</f>
        <v>0.29270833333333335</v>
      </c>
      <c r="J16" s="28" t="str">
        <f>IF(K16=0,"",I16+K16)</f>
        <v/>
      </c>
      <c r="K16" s="28"/>
      <c r="L16" s="28"/>
      <c r="M16" s="54"/>
    </row>
    <row r="17" spans="1:13" s="8" customFormat="1" ht="14.1" customHeight="1" x14ac:dyDescent="0.2">
      <c r="A17" s="56" t="s">
        <v>29</v>
      </c>
      <c r="B17" s="65" t="s">
        <v>30</v>
      </c>
      <c r="C17" s="65"/>
      <c r="D17" s="57" t="s">
        <v>70</v>
      </c>
      <c r="E17" s="27">
        <v>20</v>
      </c>
      <c r="F17" s="46">
        <v>0.3</v>
      </c>
      <c r="G17" s="47">
        <f>IF(F17="","",F17+G16)</f>
        <v>0.8</v>
      </c>
      <c r="H17" s="48">
        <f>IF((F17=0),"",F17/E17/24)</f>
        <v>6.2500000000000001E-4</v>
      </c>
      <c r="I17" s="48">
        <f>IF((F17=0),"",I16+K16+H17)</f>
        <v>0.29333333333333333</v>
      </c>
      <c r="J17" s="28" t="str">
        <f>IF(K17=0,"",I17+K17)</f>
        <v/>
      </c>
      <c r="K17" s="28"/>
      <c r="L17" s="28"/>
      <c r="M17" s="51"/>
    </row>
    <row r="18" spans="1:13" s="8" customFormat="1" ht="14.1" customHeight="1" x14ac:dyDescent="0.2">
      <c r="A18" s="56" t="s">
        <v>29</v>
      </c>
      <c r="B18" s="65" t="s">
        <v>30</v>
      </c>
      <c r="C18" s="65"/>
      <c r="D18" s="57" t="s">
        <v>71</v>
      </c>
      <c r="E18" s="27">
        <v>20</v>
      </c>
      <c r="F18" s="46">
        <v>0.2</v>
      </c>
      <c r="G18" s="47">
        <f>IF(F18="","",F18+G17)</f>
        <v>1</v>
      </c>
      <c r="H18" s="48">
        <f>IF((F18=0),"",F18/E18/24)</f>
        <v>4.1666666666666669E-4</v>
      </c>
      <c r="I18" s="48">
        <f>IF((F18=0),"",I17+K17+H18)</f>
        <v>0.29375000000000001</v>
      </c>
      <c r="J18" s="28"/>
      <c r="K18" s="28"/>
      <c r="L18" s="28"/>
      <c r="M18" s="51"/>
    </row>
    <row r="19" spans="1:13" s="8" customFormat="1" ht="14.1" customHeight="1" x14ac:dyDescent="0.2">
      <c r="A19" s="56" t="s">
        <v>29</v>
      </c>
      <c r="B19" s="65" t="s">
        <v>30</v>
      </c>
      <c r="C19" s="65"/>
      <c r="D19" s="56" t="s">
        <v>72</v>
      </c>
      <c r="E19" s="27">
        <v>22.5</v>
      </c>
      <c r="F19" s="46">
        <v>3</v>
      </c>
      <c r="G19" s="47">
        <f>IF(F19="","",F19+G18)</f>
        <v>4</v>
      </c>
      <c r="H19" s="48">
        <f>IF((F19=0),"",F19/E19/24)</f>
        <v>5.5555555555555558E-3</v>
      </c>
      <c r="I19" s="48">
        <f>IF((F19=0),"",I18+K18+H19)</f>
        <v>0.29930555555555555</v>
      </c>
      <c r="J19" s="28"/>
      <c r="K19" s="28"/>
      <c r="L19" s="28"/>
      <c r="M19" s="51"/>
    </row>
    <row r="20" spans="1:13" s="8" customFormat="1" ht="14.1" customHeight="1" x14ac:dyDescent="0.2">
      <c r="A20" s="56" t="s">
        <v>29</v>
      </c>
      <c r="B20" s="65" t="s">
        <v>30</v>
      </c>
      <c r="C20" s="65"/>
      <c r="D20" s="56" t="s">
        <v>75</v>
      </c>
      <c r="E20" s="27">
        <v>22.5</v>
      </c>
      <c r="F20" s="46">
        <v>0.2</v>
      </c>
      <c r="G20" s="47">
        <f t="shared" ref="G20:G58" si="0">IF(F20="","",F20+G19)</f>
        <v>4.2</v>
      </c>
      <c r="H20" s="48">
        <f t="shared" ref="H20:H101" si="1">IF((F20=0),"",F20/E20/24)</f>
        <v>3.7037037037037035E-4</v>
      </c>
      <c r="I20" s="48">
        <f t="shared" ref="I20:I58" si="2">IF((F20=0),"",I19+K19+H20)</f>
        <v>0.2996759259259259</v>
      </c>
      <c r="J20" s="28"/>
      <c r="K20" s="28"/>
      <c r="L20" s="28"/>
      <c r="M20" s="51"/>
    </row>
    <row r="21" spans="1:13" s="8" customFormat="1" ht="14.1" customHeight="1" x14ac:dyDescent="0.2">
      <c r="A21" s="56" t="s">
        <v>29</v>
      </c>
      <c r="B21" s="65" t="s">
        <v>30</v>
      </c>
      <c r="C21" s="65"/>
      <c r="D21" s="56" t="s">
        <v>73</v>
      </c>
      <c r="E21" s="27">
        <v>22.5</v>
      </c>
      <c r="F21" s="46">
        <v>2.5</v>
      </c>
      <c r="G21" s="47">
        <f t="shared" si="0"/>
        <v>6.7</v>
      </c>
      <c r="H21" s="48">
        <f t="shared" si="1"/>
        <v>4.6296296296296294E-3</v>
      </c>
      <c r="I21" s="48">
        <f t="shared" si="2"/>
        <v>0.30430555555555555</v>
      </c>
      <c r="J21" s="28"/>
      <c r="K21" s="28"/>
      <c r="L21" s="28"/>
      <c r="M21" s="51"/>
    </row>
    <row r="22" spans="1:13" s="8" customFormat="1" x14ac:dyDescent="0.2">
      <c r="A22" s="56" t="s">
        <v>29</v>
      </c>
      <c r="B22" s="65" t="s">
        <v>30</v>
      </c>
      <c r="C22" s="65"/>
      <c r="D22" s="56" t="s">
        <v>74</v>
      </c>
      <c r="E22" s="27">
        <v>22.5</v>
      </c>
      <c r="F22" s="46">
        <v>0.5</v>
      </c>
      <c r="G22" s="47">
        <f t="shared" si="0"/>
        <v>7.2</v>
      </c>
      <c r="H22" s="48">
        <f t="shared" si="1"/>
        <v>9.2592592592592596E-4</v>
      </c>
      <c r="I22" s="48">
        <f t="shared" si="2"/>
        <v>0.30523148148148149</v>
      </c>
      <c r="J22" s="28"/>
      <c r="K22" s="28"/>
      <c r="L22" s="28"/>
      <c r="M22" s="51"/>
    </row>
    <row r="23" spans="1:13" s="8" customFormat="1" ht="14.1" customHeight="1" x14ac:dyDescent="0.2">
      <c r="A23" s="56" t="s">
        <v>29</v>
      </c>
      <c r="B23" s="65" t="s">
        <v>30</v>
      </c>
      <c r="C23" s="65"/>
      <c r="D23" s="57" t="s">
        <v>76</v>
      </c>
      <c r="E23" s="27">
        <v>22.5</v>
      </c>
      <c r="F23" s="46">
        <v>2</v>
      </c>
      <c r="G23" s="47">
        <f t="shared" si="0"/>
        <v>9.1999999999999993</v>
      </c>
      <c r="H23" s="48">
        <f t="shared" si="1"/>
        <v>3.7037037037037038E-3</v>
      </c>
      <c r="I23" s="48">
        <f t="shared" si="2"/>
        <v>0.3089351851851852</v>
      </c>
      <c r="J23" s="28"/>
      <c r="K23" s="28"/>
      <c r="L23" s="28"/>
      <c r="M23" s="51"/>
    </row>
    <row r="24" spans="1:13" s="8" customFormat="1" ht="14.1" customHeight="1" x14ac:dyDescent="0.2">
      <c r="A24" s="56" t="s">
        <v>29</v>
      </c>
      <c r="B24" s="65" t="s">
        <v>30</v>
      </c>
      <c r="C24" s="65"/>
      <c r="D24" s="57" t="s">
        <v>77</v>
      </c>
      <c r="E24" s="27">
        <v>22.5</v>
      </c>
      <c r="F24" s="46">
        <v>1.5</v>
      </c>
      <c r="G24" s="47">
        <f t="shared" si="0"/>
        <v>10.7</v>
      </c>
      <c r="H24" s="48">
        <f t="shared" si="1"/>
        <v>2.7777777777777779E-3</v>
      </c>
      <c r="I24" s="48">
        <f t="shared" si="2"/>
        <v>0.31171296296296297</v>
      </c>
      <c r="J24" s="28"/>
      <c r="K24" s="28"/>
      <c r="L24" s="28"/>
      <c r="M24" s="51"/>
    </row>
    <row r="25" spans="1:13" s="8" customFormat="1" ht="14.1" customHeight="1" x14ac:dyDescent="0.2">
      <c r="A25" s="56" t="s">
        <v>29</v>
      </c>
      <c r="B25" s="65" t="s">
        <v>30</v>
      </c>
      <c r="C25" s="65"/>
      <c r="D25" s="56" t="s">
        <v>93</v>
      </c>
      <c r="E25" s="27">
        <v>20</v>
      </c>
      <c r="F25" s="46">
        <v>0.5</v>
      </c>
      <c r="G25" s="47">
        <f t="shared" si="0"/>
        <v>11.2</v>
      </c>
      <c r="H25" s="48">
        <f t="shared" si="1"/>
        <v>1.0416666666666667E-3</v>
      </c>
      <c r="I25" s="48">
        <f t="shared" si="2"/>
        <v>0.31275462962962963</v>
      </c>
      <c r="J25" s="28"/>
      <c r="K25" s="28"/>
      <c r="L25" s="28"/>
      <c r="M25" s="51"/>
    </row>
    <row r="26" spans="1:13" s="8" customFormat="1" ht="14.1" customHeight="1" x14ac:dyDescent="0.2">
      <c r="A26" s="56" t="s">
        <v>29</v>
      </c>
      <c r="B26" s="65" t="s">
        <v>30</v>
      </c>
      <c r="C26" s="65"/>
      <c r="D26" s="56" t="s">
        <v>117</v>
      </c>
      <c r="E26" s="27">
        <v>20</v>
      </c>
      <c r="F26" s="46">
        <v>2</v>
      </c>
      <c r="G26" s="47">
        <f t="shared" si="0"/>
        <v>13.2</v>
      </c>
      <c r="H26" s="48">
        <f t="shared" si="1"/>
        <v>4.1666666666666666E-3</v>
      </c>
      <c r="I26" s="48">
        <f t="shared" si="2"/>
        <v>0.31692129629629628</v>
      </c>
      <c r="J26" s="28"/>
      <c r="K26" s="28"/>
      <c r="L26" s="28"/>
      <c r="M26" s="51"/>
    </row>
    <row r="27" spans="1:13" s="8" customFormat="1" ht="14.1" customHeight="1" x14ac:dyDescent="0.2">
      <c r="A27" s="56" t="s">
        <v>29</v>
      </c>
      <c r="B27" s="65" t="s">
        <v>30</v>
      </c>
      <c r="C27" s="65"/>
      <c r="D27" s="56" t="s">
        <v>118</v>
      </c>
      <c r="E27" s="27">
        <v>22.5</v>
      </c>
      <c r="F27" s="46">
        <v>1</v>
      </c>
      <c r="G27" s="47">
        <f t="shared" si="0"/>
        <v>14.2</v>
      </c>
      <c r="H27" s="48">
        <f t="shared" si="1"/>
        <v>1.8518518518518519E-3</v>
      </c>
      <c r="I27" s="48">
        <f t="shared" si="2"/>
        <v>0.31877314814814811</v>
      </c>
      <c r="J27" s="28"/>
      <c r="K27" s="28"/>
      <c r="L27" s="28"/>
      <c r="M27" s="51"/>
    </row>
    <row r="28" spans="1:13" s="8" customFormat="1" ht="14.1" customHeight="1" x14ac:dyDescent="0.2">
      <c r="A28" s="56" t="s">
        <v>29</v>
      </c>
      <c r="B28" s="65" t="s">
        <v>30</v>
      </c>
      <c r="C28" s="65"/>
      <c r="D28" s="56" t="s">
        <v>119</v>
      </c>
      <c r="E28" s="27">
        <v>20</v>
      </c>
      <c r="F28" s="46">
        <v>0.5</v>
      </c>
      <c r="G28" s="47">
        <f t="shared" si="0"/>
        <v>14.7</v>
      </c>
      <c r="H28" s="48">
        <f t="shared" si="1"/>
        <v>1.0416666666666667E-3</v>
      </c>
      <c r="I28" s="48">
        <f t="shared" si="2"/>
        <v>0.31981481481481477</v>
      </c>
      <c r="J28" s="28"/>
      <c r="K28" s="28"/>
      <c r="L28" s="28"/>
      <c r="M28" s="51"/>
    </row>
    <row r="29" spans="1:13" s="8" customFormat="1" ht="23.25" customHeight="1" x14ac:dyDescent="0.2">
      <c r="A29" s="56" t="s">
        <v>29</v>
      </c>
      <c r="B29" s="65" t="s">
        <v>30</v>
      </c>
      <c r="C29" s="65"/>
      <c r="D29" s="57" t="s">
        <v>120</v>
      </c>
      <c r="E29" s="27">
        <v>22.5</v>
      </c>
      <c r="F29" s="46">
        <v>1</v>
      </c>
      <c r="G29" s="47">
        <f t="shared" si="0"/>
        <v>15.7</v>
      </c>
      <c r="H29" s="48">
        <f t="shared" si="1"/>
        <v>1.8518518518518519E-3</v>
      </c>
      <c r="I29" s="48">
        <f t="shared" si="2"/>
        <v>0.3216666666666666</v>
      </c>
      <c r="J29" s="28"/>
      <c r="K29" s="28"/>
      <c r="L29" s="28"/>
      <c r="M29" s="51"/>
    </row>
    <row r="30" spans="1:13" s="8" customFormat="1" ht="14.1" customHeight="1" x14ac:dyDescent="0.2">
      <c r="A30" s="56" t="s">
        <v>29</v>
      </c>
      <c r="B30" s="65" t="s">
        <v>30</v>
      </c>
      <c r="C30" s="65"/>
      <c r="D30" s="56" t="s">
        <v>121</v>
      </c>
      <c r="E30" s="27">
        <v>20</v>
      </c>
      <c r="F30" s="46">
        <v>0.5</v>
      </c>
      <c r="G30" s="47">
        <f t="shared" si="0"/>
        <v>16.2</v>
      </c>
      <c r="H30" s="48">
        <f t="shared" si="1"/>
        <v>1.0416666666666667E-3</v>
      </c>
      <c r="I30" s="48">
        <f t="shared" si="2"/>
        <v>0.32270833333333326</v>
      </c>
      <c r="J30" s="28"/>
      <c r="K30" s="28"/>
      <c r="L30" s="28"/>
      <c r="M30" s="51"/>
    </row>
    <row r="31" spans="1:13" s="8" customFormat="1" ht="14.1" customHeight="1" x14ac:dyDescent="0.2">
      <c r="A31" s="56" t="s">
        <v>29</v>
      </c>
      <c r="B31" s="65" t="s">
        <v>30</v>
      </c>
      <c r="C31" s="65"/>
      <c r="D31" s="56" t="s">
        <v>122</v>
      </c>
      <c r="E31" s="27">
        <v>22.5</v>
      </c>
      <c r="F31" s="46">
        <v>0.1</v>
      </c>
      <c r="G31" s="47">
        <f t="shared" si="0"/>
        <v>16.3</v>
      </c>
      <c r="H31" s="48">
        <f t="shared" si="1"/>
        <v>1.8518518518518518E-4</v>
      </c>
      <c r="I31" s="48">
        <f t="shared" si="2"/>
        <v>0.32289351851851844</v>
      </c>
      <c r="J31" s="28"/>
      <c r="K31" s="28"/>
      <c r="L31" s="28"/>
      <c r="M31" s="51"/>
    </row>
    <row r="32" spans="1:13" s="8" customFormat="1" ht="14.1" customHeight="1" x14ac:dyDescent="0.2">
      <c r="A32" s="56" t="s">
        <v>29</v>
      </c>
      <c r="B32" s="65" t="s">
        <v>30</v>
      </c>
      <c r="C32" s="65"/>
      <c r="D32" s="56" t="s">
        <v>123</v>
      </c>
      <c r="E32" s="27">
        <v>22.5</v>
      </c>
      <c r="F32" s="46">
        <v>0.5</v>
      </c>
      <c r="G32" s="47">
        <f t="shared" si="0"/>
        <v>16.8</v>
      </c>
      <c r="H32" s="48">
        <f t="shared" si="1"/>
        <v>9.2592592592592596E-4</v>
      </c>
      <c r="I32" s="48">
        <f t="shared" si="2"/>
        <v>0.32381944444444438</v>
      </c>
      <c r="J32" s="28"/>
      <c r="K32" s="28"/>
      <c r="L32" s="28"/>
      <c r="M32" s="51"/>
    </row>
    <row r="33" spans="1:13" s="8" customFormat="1" ht="24.75" customHeight="1" x14ac:dyDescent="0.2">
      <c r="A33" s="56" t="s">
        <v>29</v>
      </c>
      <c r="B33" s="65" t="s">
        <v>30</v>
      </c>
      <c r="C33" s="65"/>
      <c r="D33" s="57" t="s">
        <v>124</v>
      </c>
      <c r="E33" s="27">
        <v>22.5</v>
      </c>
      <c r="F33" s="46">
        <v>3</v>
      </c>
      <c r="G33" s="47">
        <f t="shared" si="0"/>
        <v>19.8</v>
      </c>
      <c r="H33" s="48">
        <f t="shared" si="1"/>
        <v>5.5555555555555558E-3</v>
      </c>
      <c r="I33" s="48">
        <f t="shared" si="2"/>
        <v>0.32937499999999992</v>
      </c>
      <c r="J33" s="28"/>
      <c r="K33" s="28"/>
      <c r="L33" s="28"/>
      <c r="M33" s="51"/>
    </row>
    <row r="34" spans="1:13" s="8" customFormat="1" ht="14.1" customHeight="1" x14ac:dyDescent="0.2">
      <c r="A34" s="56" t="s">
        <v>29</v>
      </c>
      <c r="B34" s="65" t="s">
        <v>30</v>
      </c>
      <c r="C34" s="65"/>
      <c r="D34" s="56" t="s">
        <v>125</v>
      </c>
      <c r="E34" s="27">
        <v>22.5</v>
      </c>
      <c r="F34" s="46">
        <v>2</v>
      </c>
      <c r="G34" s="47">
        <f t="shared" si="0"/>
        <v>21.8</v>
      </c>
      <c r="H34" s="48">
        <f t="shared" si="1"/>
        <v>3.7037037037037038E-3</v>
      </c>
      <c r="I34" s="48">
        <f t="shared" si="2"/>
        <v>0.33307870370370363</v>
      </c>
      <c r="J34" s="28"/>
      <c r="K34" s="28"/>
      <c r="L34" s="28"/>
      <c r="M34" s="51"/>
    </row>
    <row r="35" spans="1:13" s="8" customFormat="1" ht="14.1" customHeight="1" x14ac:dyDescent="0.2">
      <c r="A35" s="56" t="s">
        <v>29</v>
      </c>
      <c r="B35" s="65" t="s">
        <v>30</v>
      </c>
      <c r="C35" s="65"/>
      <c r="D35" s="56" t="s">
        <v>125</v>
      </c>
      <c r="E35" s="27">
        <v>22.5</v>
      </c>
      <c r="F35" s="46">
        <v>1</v>
      </c>
      <c r="G35" s="47">
        <f t="shared" si="0"/>
        <v>22.8</v>
      </c>
      <c r="H35" s="48">
        <f t="shared" si="1"/>
        <v>1.8518518518518519E-3</v>
      </c>
      <c r="I35" s="48">
        <f t="shared" si="2"/>
        <v>0.33493055555555545</v>
      </c>
      <c r="J35" s="28"/>
      <c r="K35" s="28"/>
      <c r="L35" s="28"/>
      <c r="M35" s="51"/>
    </row>
    <row r="36" spans="1:13" s="8" customFormat="1" ht="14.1" customHeight="1" x14ac:dyDescent="0.2">
      <c r="A36" s="56" t="s">
        <v>29</v>
      </c>
      <c r="B36" s="65" t="s">
        <v>30</v>
      </c>
      <c r="C36" s="65"/>
      <c r="D36" s="56" t="s">
        <v>126</v>
      </c>
      <c r="E36" s="27">
        <v>22.5</v>
      </c>
      <c r="F36" s="46">
        <v>0.5</v>
      </c>
      <c r="G36" s="47">
        <f t="shared" si="0"/>
        <v>23.3</v>
      </c>
      <c r="H36" s="48">
        <f t="shared" si="1"/>
        <v>9.2592592592592596E-4</v>
      </c>
      <c r="I36" s="48">
        <f t="shared" si="2"/>
        <v>0.33585648148148139</v>
      </c>
      <c r="J36" s="28"/>
      <c r="K36" s="28"/>
      <c r="L36" s="28"/>
      <c r="M36" s="51"/>
    </row>
    <row r="37" spans="1:13" s="8" customFormat="1" ht="24" customHeight="1" x14ac:dyDescent="0.2">
      <c r="A37" s="56" t="s">
        <v>29</v>
      </c>
      <c r="B37" s="65" t="s">
        <v>30</v>
      </c>
      <c r="C37" s="65"/>
      <c r="D37" s="57" t="s">
        <v>127</v>
      </c>
      <c r="E37" s="27">
        <v>22.5</v>
      </c>
      <c r="F37" s="46">
        <v>0.1</v>
      </c>
      <c r="G37" s="47">
        <f t="shared" si="0"/>
        <v>23.400000000000002</v>
      </c>
      <c r="H37" s="48">
        <f t="shared" si="1"/>
        <v>1.8518518518518518E-4</v>
      </c>
      <c r="I37" s="48">
        <f>IF((F37=0),"",I36+K36+H37)</f>
        <v>0.33604166666666657</v>
      </c>
      <c r="J37" s="28"/>
      <c r="K37" s="28"/>
      <c r="L37" s="28"/>
      <c r="M37" s="51"/>
    </row>
    <row r="38" spans="1:13" s="8" customFormat="1" ht="25.5" customHeight="1" x14ac:dyDescent="0.2">
      <c r="A38" s="56" t="s">
        <v>29</v>
      </c>
      <c r="B38" s="65" t="s">
        <v>30</v>
      </c>
      <c r="C38" s="65"/>
      <c r="D38" s="57" t="s">
        <v>128</v>
      </c>
      <c r="E38" s="27">
        <v>22.5</v>
      </c>
      <c r="F38" s="46">
        <v>1.5</v>
      </c>
      <c r="G38" s="47">
        <f t="shared" si="0"/>
        <v>24.900000000000002</v>
      </c>
      <c r="H38" s="48">
        <f t="shared" si="1"/>
        <v>2.7777777777777779E-3</v>
      </c>
      <c r="I38" s="48">
        <f t="shared" si="2"/>
        <v>0.33881944444444434</v>
      </c>
      <c r="J38" s="28"/>
      <c r="K38" s="28"/>
      <c r="L38" s="28"/>
      <c r="M38" s="51"/>
    </row>
    <row r="39" spans="1:13" s="8" customFormat="1" ht="14.1" customHeight="1" x14ac:dyDescent="0.2">
      <c r="A39" s="56" t="s">
        <v>29</v>
      </c>
      <c r="B39" s="65" t="s">
        <v>30</v>
      </c>
      <c r="C39" s="65"/>
      <c r="D39" s="56" t="s">
        <v>129</v>
      </c>
      <c r="E39" s="27">
        <v>20</v>
      </c>
      <c r="F39" s="46">
        <v>0.5</v>
      </c>
      <c r="G39" s="47">
        <f t="shared" si="0"/>
        <v>25.400000000000002</v>
      </c>
      <c r="H39" s="48">
        <f t="shared" si="1"/>
        <v>1.0416666666666667E-3</v>
      </c>
      <c r="I39" s="48">
        <f t="shared" si="2"/>
        <v>0.339861111111111</v>
      </c>
      <c r="J39" s="28"/>
      <c r="K39" s="28"/>
      <c r="L39" s="28"/>
      <c r="M39" s="51"/>
    </row>
    <row r="40" spans="1:13" s="8" customFormat="1" ht="14.1" customHeight="1" x14ac:dyDescent="0.2">
      <c r="A40" s="56" t="s">
        <v>29</v>
      </c>
      <c r="B40" s="65" t="s">
        <v>30</v>
      </c>
      <c r="C40" s="65"/>
      <c r="D40" s="56" t="s">
        <v>119</v>
      </c>
      <c r="E40" s="27">
        <v>22.5</v>
      </c>
      <c r="F40" s="46">
        <v>0.5</v>
      </c>
      <c r="G40" s="47">
        <f t="shared" si="0"/>
        <v>25.900000000000002</v>
      </c>
      <c r="H40" s="48">
        <f t="shared" si="1"/>
        <v>9.2592592592592596E-4</v>
      </c>
      <c r="I40" s="48">
        <f t="shared" si="2"/>
        <v>0.34078703703703694</v>
      </c>
      <c r="J40" s="28"/>
      <c r="K40" s="28"/>
      <c r="L40" s="28"/>
      <c r="M40" s="51"/>
    </row>
    <row r="41" spans="1:13" s="8" customFormat="1" ht="14.1" customHeight="1" x14ac:dyDescent="0.2">
      <c r="A41" s="56" t="s">
        <v>29</v>
      </c>
      <c r="B41" s="65" t="s">
        <v>30</v>
      </c>
      <c r="C41" s="65"/>
      <c r="D41" s="56" t="s">
        <v>94</v>
      </c>
      <c r="E41" s="27">
        <v>22.5</v>
      </c>
      <c r="F41" s="46">
        <v>2</v>
      </c>
      <c r="G41" s="47">
        <f>IF(F41="","",F41+G40)</f>
        <v>27.900000000000002</v>
      </c>
      <c r="H41" s="48">
        <f t="shared" si="1"/>
        <v>3.7037037037037038E-3</v>
      </c>
      <c r="I41" s="48">
        <f>IF((F41=0),"",I40+K40+H41)</f>
        <v>0.34449074074074065</v>
      </c>
      <c r="J41" s="28"/>
      <c r="K41" s="28"/>
      <c r="L41" s="28"/>
      <c r="M41" s="51"/>
    </row>
    <row r="42" spans="1:13" s="8" customFormat="1" ht="14.1" customHeight="1" x14ac:dyDescent="0.2">
      <c r="A42" s="56" t="s">
        <v>29</v>
      </c>
      <c r="B42" s="65" t="s">
        <v>30</v>
      </c>
      <c r="C42" s="65"/>
      <c r="D42" s="56" t="s">
        <v>51</v>
      </c>
      <c r="E42" s="27">
        <v>22.5</v>
      </c>
      <c r="F42" s="46">
        <v>0.5</v>
      </c>
      <c r="G42" s="47">
        <f t="shared" si="0"/>
        <v>28.400000000000002</v>
      </c>
      <c r="H42" s="48">
        <f t="shared" si="1"/>
        <v>9.2592592592592596E-4</v>
      </c>
      <c r="I42" s="48">
        <f t="shared" si="2"/>
        <v>0.34541666666666659</v>
      </c>
      <c r="J42" s="28"/>
      <c r="K42" s="28"/>
      <c r="L42" s="28"/>
      <c r="M42" s="51"/>
    </row>
    <row r="43" spans="1:13" s="8" customFormat="1" ht="14.1" customHeight="1" x14ac:dyDescent="0.2">
      <c r="A43" s="56" t="s">
        <v>29</v>
      </c>
      <c r="B43" s="65" t="s">
        <v>30</v>
      </c>
      <c r="C43" s="65"/>
      <c r="D43" s="56" t="s">
        <v>78</v>
      </c>
      <c r="E43" s="27">
        <v>22.5</v>
      </c>
      <c r="F43" s="46">
        <v>0.5</v>
      </c>
      <c r="G43" s="47">
        <f t="shared" si="0"/>
        <v>28.900000000000002</v>
      </c>
      <c r="H43" s="48">
        <f t="shared" si="1"/>
        <v>9.2592592592592596E-4</v>
      </c>
      <c r="I43" s="48">
        <f t="shared" si="2"/>
        <v>0.34634259259259254</v>
      </c>
      <c r="J43" s="28"/>
      <c r="K43" s="28"/>
      <c r="L43" s="28"/>
      <c r="M43" s="51"/>
    </row>
    <row r="44" spans="1:13" s="8" customFormat="1" ht="14.1" customHeight="1" x14ac:dyDescent="0.2">
      <c r="A44" s="56" t="s">
        <v>29</v>
      </c>
      <c r="B44" s="65" t="s">
        <v>30</v>
      </c>
      <c r="C44" s="65"/>
      <c r="D44" s="56" t="s">
        <v>79</v>
      </c>
      <c r="E44" s="27">
        <v>22.5</v>
      </c>
      <c r="F44" s="46">
        <v>1</v>
      </c>
      <c r="G44" s="47">
        <f t="shared" si="0"/>
        <v>29.900000000000002</v>
      </c>
      <c r="H44" s="48">
        <f t="shared" si="1"/>
        <v>1.8518518518518519E-3</v>
      </c>
      <c r="I44" s="48">
        <f t="shared" si="2"/>
        <v>0.34819444444444436</v>
      </c>
      <c r="J44" s="28"/>
      <c r="K44" s="28"/>
      <c r="L44" s="28"/>
      <c r="M44" s="51"/>
    </row>
    <row r="45" spans="1:13" s="8" customFormat="1" ht="14.1" customHeight="1" x14ac:dyDescent="0.2">
      <c r="A45" s="56" t="s">
        <v>29</v>
      </c>
      <c r="B45" s="65" t="s">
        <v>30</v>
      </c>
      <c r="C45" s="65"/>
      <c r="D45" s="56" t="s">
        <v>80</v>
      </c>
      <c r="E45" s="27">
        <v>22.5</v>
      </c>
      <c r="F45" s="46">
        <v>0.5</v>
      </c>
      <c r="G45" s="47">
        <f t="shared" si="0"/>
        <v>30.400000000000002</v>
      </c>
      <c r="H45" s="48">
        <f t="shared" si="1"/>
        <v>9.2592592592592596E-4</v>
      </c>
      <c r="I45" s="48">
        <f t="shared" si="2"/>
        <v>0.3491203703703703</v>
      </c>
      <c r="J45" s="28"/>
      <c r="K45" s="28"/>
      <c r="L45" s="28"/>
      <c r="M45" s="51"/>
    </row>
    <row r="46" spans="1:13" s="8" customFormat="1" ht="14.1" customHeight="1" x14ac:dyDescent="0.2">
      <c r="A46" s="56" t="s">
        <v>29</v>
      </c>
      <c r="B46" s="65" t="s">
        <v>30</v>
      </c>
      <c r="C46" s="65"/>
      <c r="D46" s="56" t="s">
        <v>81</v>
      </c>
      <c r="E46" s="27">
        <v>22.5</v>
      </c>
      <c r="F46" s="46">
        <v>2.5</v>
      </c>
      <c r="G46" s="47">
        <f t="shared" si="0"/>
        <v>32.900000000000006</v>
      </c>
      <c r="H46" s="48">
        <f t="shared" si="1"/>
        <v>4.6296296296296294E-3</v>
      </c>
      <c r="I46" s="48">
        <f t="shared" si="2"/>
        <v>0.35374999999999995</v>
      </c>
      <c r="J46" s="28"/>
      <c r="K46" s="28"/>
      <c r="L46" s="28"/>
      <c r="M46" s="51"/>
    </row>
    <row r="47" spans="1:13" s="8" customFormat="1" ht="14.1" customHeight="1" x14ac:dyDescent="0.2">
      <c r="A47" s="56" t="s">
        <v>29</v>
      </c>
      <c r="B47" s="65" t="s">
        <v>30</v>
      </c>
      <c r="C47" s="65"/>
      <c r="D47" s="56" t="s">
        <v>82</v>
      </c>
      <c r="E47" s="27">
        <v>22.5</v>
      </c>
      <c r="F47" s="46">
        <v>0.5</v>
      </c>
      <c r="G47" s="47">
        <f t="shared" si="0"/>
        <v>33.400000000000006</v>
      </c>
      <c r="H47" s="48">
        <f t="shared" si="1"/>
        <v>9.2592592592592596E-4</v>
      </c>
      <c r="I47" s="48">
        <f t="shared" si="2"/>
        <v>0.35467592592592589</v>
      </c>
      <c r="J47" s="28"/>
      <c r="K47" s="28"/>
      <c r="L47" s="28"/>
      <c r="M47" s="51"/>
    </row>
    <row r="48" spans="1:13" s="8" customFormat="1" ht="14.1" customHeight="1" x14ac:dyDescent="0.2">
      <c r="A48" s="56" t="s">
        <v>29</v>
      </c>
      <c r="B48" s="65" t="s">
        <v>30</v>
      </c>
      <c r="C48" s="65"/>
      <c r="D48" s="56" t="s">
        <v>83</v>
      </c>
      <c r="E48" s="27">
        <v>22.5</v>
      </c>
      <c r="F48" s="46">
        <v>0.5</v>
      </c>
      <c r="G48" s="47">
        <f t="shared" si="0"/>
        <v>33.900000000000006</v>
      </c>
      <c r="H48" s="48">
        <f t="shared" si="1"/>
        <v>9.2592592592592596E-4</v>
      </c>
      <c r="I48" s="48">
        <f t="shared" si="2"/>
        <v>0.35560185185185184</v>
      </c>
      <c r="J48" s="28"/>
      <c r="K48" s="28"/>
      <c r="L48" s="28"/>
      <c r="M48" s="51"/>
    </row>
    <row r="49" spans="1:13" s="8" customFormat="1" ht="14.1" customHeight="1" x14ac:dyDescent="0.2">
      <c r="A49" s="56" t="s">
        <v>29</v>
      </c>
      <c r="B49" s="65" t="s">
        <v>30</v>
      </c>
      <c r="C49" s="65"/>
      <c r="D49" s="56" t="s">
        <v>61</v>
      </c>
      <c r="E49" s="27">
        <v>22.5</v>
      </c>
      <c r="F49" s="46">
        <v>1</v>
      </c>
      <c r="G49" s="47">
        <f t="shared" si="0"/>
        <v>34.900000000000006</v>
      </c>
      <c r="H49" s="48">
        <f t="shared" si="1"/>
        <v>1.8518518518518519E-3</v>
      </c>
      <c r="I49" s="48">
        <f t="shared" si="2"/>
        <v>0.35745370370370366</v>
      </c>
      <c r="J49" s="28"/>
      <c r="K49" s="28"/>
      <c r="L49" s="28"/>
      <c r="M49" s="51"/>
    </row>
    <row r="50" spans="1:13" s="8" customFormat="1" ht="14.1" customHeight="1" x14ac:dyDescent="0.2">
      <c r="A50" s="56" t="s">
        <v>29</v>
      </c>
      <c r="B50" s="65" t="s">
        <v>30</v>
      </c>
      <c r="C50" s="65"/>
      <c r="D50" s="56" t="s">
        <v>84</v>
      </c>
      <c r="E50" s="27">
        <v>22.5</v>
      </c>
      <c r="F50" s="46">
        <v>0.1</v>
      </c>
      <c r="G50" s="47">
        <f t="shared" si="0"/>
        <v>35.000000000000007</v>
      </c>
      <c r="H50" s="48">
        <f t="shared" si="1"/>
        <v>1.8518518518518518E-4</v>
      </c>
      <c r="I50" s="48">
        <f t="shared" si="2"/>
        <v>0.35763888888888884</v>
      </c>
      <c r="J50" s="28"/>
      <c r="K50" s="28"/>
      <c r="L50" s="28"/>
      <c r="M50" s="51"/>
    </row>
    <row r="51" spans="1:13" s="8" customFormat="1" ht="14.1" customHeight="1" x14ac:dyDescent="0.2">
      <c r="A51" s="56" t="s">
        <v>29</v>
      </c>
      <c r="B51" s="65" t="s">
        <v>30</v>
      </c>
      <c r="C51" s="65"/>
      <c r="D51" s="56" t="s">
        <v>85</v>
      </c>
      <c r="E51" s="27">
        <v>22.5</v>
      </c>
      <c r="F51" s="46">
        <v>0.1</v>
      </c>
      <c r="G51" s="47">
        <f t="shared" si="0"/>
        <v>35.100000000000009</v>
      </c>
      <c r="H51" s="48">
        <f t="shared" si="1"/>
        <v>1.8518518518518518E-4</v>
      </c>
      <c r="I51" s="48">
        <f t="shared" si="2"/>
        <v>0.35782407407407402</v>
      </c>
      <c r="J51" s="28"/>
      <c r="K51" s="28"/>
      <c r="L51" s="28"/>
      <c r="M51" s="51"/>
    </row>
    <row r="52" spans="1:13" s="8" customFormat="1" ht="14.1" customHeight="1" x14ac:dyDescent="0.2">
      <c r="A52" s="56" t="s">
        <v>29</v>
      </c>
      <c r="B52" s="65" t="s">
        <v>30</v>
      </c>
      <c r="C52" s="65"/>
      <c r="D52" s="56" t="s">
        <v>95</v>
      </c>
      <c r="E52" s="27">
        <v>22.5</v>
      </c>
      <c r="F52" s="46">
        <v>2</v>
      </c>
      <c r="G52" s="47">
        <f t="shared" si="0"/>
        <v>37.100000000000009</v>
      </c>
      <c r="H52" s="48">
        <f t="shared" si="1"/>
        <v>3.7037037037037038E-3</v>
      </c>
      <c r="I52" s="48">
        <f t="shared" si="2"/>
        <v>0.36152777777777773</v>
      </c>
      <c r="J52" s="28"/>
      <c r="K52" s="28"/>
      <c r="L52" s="28"/>
      <c r="M52" s="51"/>
    </row>
    <row r="53" spans="1:13" s="8" customFormat="1" ht="14.25" customHeight="1" x14ac:dyDescent="0.2">
      <c r="A53" s="56" t="s">
        <v>29</v>
      </c>
      <c r="B53" s="65" t="s">
        <v>30</v>
      </c>
      <c r="C53" s="65"/>
      <c r="D53" s="57" t="s">
        <v>96</v>
      </c>
      <c r="E53" s="27">
        <v>22.5</v>
      </c>
      <c r="F53" s="46">
        <v>0.1</v>
      </c>
      <c r="G53" s="47">
        <f t="shared" si="0"/>
        <v>37.20000000000001</v>
      </c>
      <c r="H53" s="48">
        <f t="shared" si="1"/>
        <v>1.8518518518518518E-4</v>
      </c>
      <c r="I53" s="48">
        <f t="shared" si="2"/>
        <v>0.3617129629629629</v>
      </c>
      <c r="J53" s="28"/>
      <c r="K53" s="28"/>
      <c r="L53" s="28"/>
      <c r="M53" s="51"/>
    </row>
    <row r="54" spans="1:13" s="8" customFormat="1" ht="14.25" customHeight="1" x14ac:dyDescent="0.2">
      <c r="A54" s="56" t="s">
        <v>29</v>
      </c>
      <c r="B54" s="65" t="s">
        <v>30</v>
      </c>
      <c r="C54" s="65"/>
      <c r="D54" s="57" t="s">
        <v>97</v>
      </c>
      <c r="E54" s="27">
        <v>22.5</v>
      </c>
      <c r="F54" s="46">
        <v>1.5</v>
      </c>
      <c r="G54" s="47">
        <f t="shared" si="0"/>
        <v>38.70000000000001</v>
      </c>
      <c r="H54" s="48">
        <f t="shared" si="1"/>
        <v>2.7777777777777779E-3</v>
      </c>
      <c r="I54" s="48">
        <f t="shared" si="2"/>
        <v>0.36449074074074067</v>
      </c>
      <c r="J54" s="28"/>
      <c r="K54" s="28"/>
      <c r="L54" s="28"/>
      <c r="M54" s="51"/>
    </row>
    <row r="55" spans="1:13" s="8" customFormat="1" ht="14.1" customHeight="1" x14ac:dyDescent="0.2">
      <c r="A55" s="56" t="s">
        <v>29</v>
      </c>
      <c r="B55" s="65" t="s">
        <v>30</v>
      </c>
      <c r="C55" s="65"/>
      <c r="D55" s="56" t="s">
        <v>86</v>
      </c>
      <c r="E55" s="27">
        <v>22.5</v>
      </c>
      <c r="F55" s="46">
        <v>0.5</v>
      </c>
      <c r="G55" s="47">
        <f t="shared" si="0"/>
        <v>39.20000000000001</v>
      </c>
      <c r="H55" s="48">
        <f t="shared" si="1"/>
        <v>9.2592592592592596E-4</v>
      </c>
      <c r="I55" s="48">
        <f t="shared" si="2"/>
        <v>0.36541666666666661</v>
      </c>
      <c r="J55" s="28"/>
      <c r="K55" s="28"/>
      <c r="L55" s="28"/>
      <c r="M55" s="51"/>
    </row>
    <row r="56" spans="1:13" s="8" customFormat="1" ht="25.5" x14ac:dyDescent="0.2">
      <c r="A56" s="56" t="s">
        <v>29</v>
      </c>
      <c r="B56" s="65" t="s">
        <v>30</v>
      </c>
      <c r="C56" s="65"/>
      <c r="D56" s="57" t="s">
        <v>87</v>
      </c>
      <c r="E56" s="27">
        <v>22.5</v>
      </c>
      <c r="F56" s="46">
        <v>1</v>
      </c>
      <c r="G56" s="47">
        <f t="shared" si="0"/>
        <v>40.20000000000001</v>
      </c>
      <c r="H56" s="48">
        <f t="shared" si="1"/>
        <v>1.8518518518518519E-3</v>
      </c>
      <c r="I56" s="48">
        <f t="shared" si="2"/>
        <v>0.36726851851851844</v>
      </c>
      <c r="J56" s="28"/>
      <c r="K56" s="28"/>
      <c r="L56" s="28"/>
      <c r="M56" s="51"/>
    </row>
    <row r="57" spans="1:13" s="8" customFormat="1" ht="14.1" customHeight="1" x14ac:dyDescent="0.2">
      <c r="A57" s="56" t="s">
        <v>29</v>
      </c>
      <c r="B57" s="65" t="s">
        <v>30</v>
      </c>
      <c r="C57" s="65"/>
      <c r="D57" s="57" t="s">
        <v>52</v>
      </c>
      <c r="E57" s="27">
        <v>22.5</v>
      </c>
      <c r="F57" s="46">
        <v>3.5</v>
      </c>
      <c r="G57" s="47">
        <f>IF(F57="","",F57+G56)</f>
        <v>43.70000000000001</v>
      </c>
      <c r="H57" s="48">
        <f t="shared" si="1"/>
        <v>6.4814814814814813E-3</v>
      </c>
      <c r="I57" s="48">
        <f>IF((F57=0),"",I56+K56+H57)</f>
        <v>0.37374999999999992</v>
      </c>
      <c r="J57" s="28"/>
      <c r="K57" s="28"/>
      <c r="L57" s="28"/>
      <c r="M57" s="51"/>
    </row>
    <row r="58" spans="1:13" s="8" customFormat="1" ht="25.5" x14ac:dyDescent="0.2">
      <c r="A58" s="56" t="s">
        <v>29</v>
      </c>
      <c r="B58" s="65" t="s">
        <v>39</v>
      </c>
      <c r="C58" s="65"/>
      <c r="D58" s="57" t="s">
        <v>53</v>
      </c>
      <c r="E58" s="27">
        <v>22.5</v>
      </c>
      <c r="F58" s="46">
        <v>10.5</v>
      </c>
      <c r="G58" s="47">
        <f t="shared" si="0"/>
        <v>54.20000000000001</v>
      </c>
      <c r="H58" s="48">
        <f t="shared" si="1"/>
        <v>1.9444444444444445E-2</v>
      </c>
      <c r="I58" s="48">
        <f t="shared" si="2"/>
        <v>0.39319444444444435</v>
      </c>
      <c r="J58" s="28"/>
      <c r="K58" s="28"/>
      <c r="L58" s="28"/>
      <c r="M58" s="51"/>
    </row>
    <row r="59" spans="1:13" s="8" customFormat="1" ht="14.1" customHeight="1" x14ac:dyDescent="0.2">
      <c r="A59" s="56" t="s">
        <v>29</v>
      </c>
      <c r="B59" s="65" t="s">
        <v>39</v>
      </c>
      <c r="C59" s="65"/>
      <c r="D59" s="57" t="s">
        <v>31</v>
      </c>
      <c r="E59" s="27">
        <v>22.5</v>
      </c>
      <c r="F59" s="46">
        <v>6.5</v>
      </c>
      <c r="G59" s="47">
        <f>IF(F59="","",F59+G58)</f>
        <v>60.70000000000001</v>
      </c>
      <c r="H59" s="48">
        <f t="shared" si="1"/>
        <v>1.2037037037037035E-2</v>
      </c>
      <c r="I59" s="48">
        <f>IF((F59=0),"",I58+K58+H59)</f>
        <v>0.40523148148148136</v>
      </c>
      <c r="J59" s="28"/>
      <c r="K59" s="28"/>
      <c r="L59" s="28"/>
      <c r="M59" s="51"/>
    </row>
    <row r="60" spans="1:13" s="8" customFormat="1" ht="14.1" customHeight="1" x14ac:dyDescent="0.2">
      <c r="A60" s="56" t="s">
        <v>29</v>
      </c>
      <c r="B60" s="90" t="s">
        <v>39</v>
      </c>
      <c r="C60" s="90"/>
      <c r="D60" s="56"/>
      <c r="E60" s="27">
        <v>22.5</v>
      </c>
      <c r="F60" s="46">
        <v>1</v>
      </c>
      <c r="G60" s="47">
        <f>IF(F60="","",F60+G59)</f>
        <v>61.70000000000001</v>
      </c>
      <c r="H60" s="48">
        <f t="shared" si="1"/>
        <v>1.8518518518518519E-3</v>
      </c>
      <c r="I60" s="48">
        <f>IF((F60=0),"",I59+K59+H60)</f>
        <v>0.40708333333333319</v>
      </c>
      <c r="J60" s="28"/>
      <c r="K60" s="28">
        <v>1.0416666666666666E-2</v>
      </c>
      <c r="L60" s="52">
        <f>I60-J14</f>
        <v>0.1154166666666665</v>
      </c>
      <c r="M60" s="51"/>
    </row>
    <row r="61" spans="1:13" s="8" customFormat="1" ht="14.1" customHeight="1" x14ac:dyDescent="0.2">
      <c r="A61" s="56" t="s">
        <v>29</v>
      </c>
      <c r="B61" s="90" t="s">
        <v>39</v>
      </c>
      <c r="C61" s="90"/>
      <c r="D61" s="57" t="s">
        <v>32</v>
      </c>
      <c r="E61" s="27"/>
      <c r="F61" s="46"/>
      <c r="G61" s="47"/>
      <c r="H61" s="48"/>
      <c r="I61" s="48"/>
      <c r="J61" s="28">
        <f>I60+K60</f>
        <v>0.41749999999999987</v>
      </c>
      <c r="K61" s="28"/>
      <c r="L61" s="28"/>
      <c r="M61" s="51"/>
    </row>
    <row r="62" spans="1:13" s="8" customFormat="1" ht="24.75" customHeight="1" x14ac:dyDescent="0.2">
      <c r="A62" s="56" t="s">
        <v>29</v>
      </c>
      <c r="B62" s="65" t="s">
        <v>39</v>
      </c>
      <c r="C62" s="65"/>
      <c r="D62" s="57" t="s">
        <v>132</v>
      </c>
      <c r="E62" s="27">
        <v>22.5</v>
      </c>
      <c r="F62" s="46">
        <v>7</v>
      </c>
      <c r="G62" s="49">
        <f>IF(F62="","",F62+G59)</f>
        <v>67.700000000000017</v>
      </c>
      <c r="H62" s="48">
        <f t="shared" si="1"/>
        <v>1.2962962962962963E-2</v>
      </c>
      <c r="I62" s="48">
        <f>IF((F62=0),"",I60+K60+H62)</f>
        <v>0.43046296296296283</v>
      </c>
      <c r="J62" s="28"/>
      <c r="K62" s="28"/>
      <c r="L62" s="28"/>
      <c r="M62" s="51"/>
    </row>
    <row r="63" spans="1:13" s="8" customFormat="1" ht="14.1" customHeight="1" x14ac:dyDescent="0.2">
      <c r="A63" s="56" t="s">
        <v>29</v>
      </c>
      <c r="B63" s="65" t="s">
        <v>39</v>
      </c>
      <c r="C63" s="65"/>
      <c r="D63" s="56" t="s">
        <v>54</v>
      </c>
      <c r="E63" s="27">
        <v>22.5</v>
      </c>
      <c r="F63" s="46">
        <v>1</v>
      </c>
      <c r="G63" s="49">
        <f>IF(F63="","",F63+G62)</f>
        <v>68.700000000000017</v>
      </c>
      <c r="H63" s="48">
        <f t="shared" ref="H63:H64" si="3">IF((F63=0),"",F63/E63/24)</f>
        <v>1.8518518518518519E-3</v>
      </c>
      <c r="I63" s="50">
        <f t="shared" ref="I63:I76" si="4">IF((F63=0),"",I62+K62+H63)</f>
        <v>0.43231481481481465</v>
      </c>
      <c r="J63" s="28"/>
      <c r="K63" s="28"/>
      <c r="L63" s="28"/>
      <c r="M63" s="51"/>
    </row>
    <row r="64" spans="1:13" s="8" customFormat="1" ht="14.1" customHeight="1" x14ac:dyDescent="0.2">
      <c r="A64" s="56" t="s">
        <v>29</v>
      </c>
      <c r="B64" s="65" t="s">
        <v>30</v>
      </c>
      <c r="C64" s="65"/>
      <c r="D64" s="56" t="s">
        <v>55</v>
      </c>
      <c r="E64" s="27">
        <v>22.5</v>
      </c>
      <c r="F64" s="46">
        <v>11</v>
      </c>
      <c r="G64" s="49">
        <f t="shared" ref="G64:G76" si="5">IF(F64="","",F64+G63)</f>
        <v>79.700000000000017</v>
      </c>
      <c r="H64" s="48">
        <f t="shared" si="3"/>
        <v>2.0370370370370369E-2</v>
      </c>
      <c r="I64" s="50">
        <f t="shared" si="4"/>
        <v>0.45268518518518502</v>
      </c>
      <c r="J64" s="28"/>
      <c r="K64" s="28"/>
      <c r="L64" s="28"/>
      <c r="M64" s="51"/>
    </row>
    <row r="65" spans="1:13" s="8" customFormat="1" ht="25.5" x14ac:dyDescent="0.2">
      <c r="A65" s="56" t="s">
        <v>29</v>
      </c>
      <c r="B65" s="65" t="s">
        <v>38</v>
      </c>
      <c r="C65" s="65"/>
      <c r="D65" s="57" t="s">
        <v>88</v>
      </c>
      <c r="E65" s="27">
        <v>22.5</v>
      </c>
      <c r="F65" s="46">
        <v>2.5</v>
      </c>
      <c r="G65" s="49">
        <f t="shared" si="5"/>
        <v>82.200000000000017</v>
      </c>
      <c r="H65" s="48">
        <f>IF((F65=0),"",F65/E65/24)</f>
        <v>4.6296296296296294E-3</v>
      </c>
      <c r="I65" s="50">
        <f t="shared" si="4"/>
        <v>0.45731481481481467</v>
      </c>
      <c r="J65" s="28"/>
      <c r="K65" s="28"/>
      <c r="L65" s="28"/>
      <c r="M65" s="51"/>
    </row>
    <row r="66" spans="1:13" s="8" customFormat="1" ht="14.1" customHeight="1" x14ac:dyDescent="0.2">
      <c r="A66" s="56" t="s">
        <v>29</v>
      </c>
      <c r="B66" s="56" t="s">
        <v>38</v>
      </c>
      <c r="C66" s="56"/>
      <c r="D66" s="57" t="s">
        <v>98</v>
      </c>
      <c r="E66" s="27">
        <v>22.5</v>
      </c>
      <c r="F66" s="46">
        <v>1</v>
      </c>
      <c r="G66" s="49">
        <f t="shared" si="5"/>
        <v>83.200000000000017</v>
      </c>
      <c r="H66" s="48">
        <f>IF((F66=0),"",F66/E66/24)</f>
        <v>1.8518518518518519E-3</v>
      </c>
      <c r="I66" s="50">
        <f t="shared" si="4"/>
        <v>0.4591666666666665</v>
      </c>
      <c r="J66" s="28"/>
      <c r="K66" s="28"/>
      <c r="L66" s="28"/>
      <c r="M66" s="51"/>
    </row>
    <row r="67" spans="1:13" s="8" customFormat="1" ht="14.1" customHeight="1" x14ac:dyDescent="0.2">
      <c r="A67" s="56" t="s">
        <v>29</v>
      </c>
      <c r="B67" s="56" t="s">
        <v>38</v>
      </c>
      <c r="C67" s="56"/>
      <c r="D67" s="57" t="s">
        <v>99</v>
      </c>
      <c r="E67" s="27">
        <v>20</v>
      </c>
      <c r="F67" s="46">
        <v>0.5</v>
      </c>
      <c r="G67" s="49">
        <f t="shared" si="5"/>
        <v>83.700000000000017</v>
      </c>
      <c r="H67" s="48">
        <f>IF((F67=0),"",F67/E67/24)</f>
        <v>1.0416666666666667E-3</v>
      </c>
      <c r="I67" s="50">
        <f t="shared" si="4"/>
        <v>0.46020833333333316</v>
      </c>
      <c r="J67" s="28"/>
      <c r="K67" s="28"/>
      <c r="L67" s="28"/>
      <c r="M67" s="51"/>
    </row>
    <row r="68" spans="1:13" s="8" customFormat="1" ht="14.1" customHeight="1" x14ac:dyDescent="0.2">
      <c r="A68" s="56" t="s">
        <v>29</v>
      </c>
      <c r="B68" s="56" t="s">
        <v>38</v>
      </c>
      <c r="C68" s="56"/>
      <c r="D68" s="57" t="s">
        <v>56</v>
      </c>
      <c r="E68" s="27">
        <v>20</v>
      </c>
      <c r="F68" s="46">
        <v>1.5</v>
      </c>
      <c r="G68" s="49">
        <f t="shared" si="5"/>
        <v>85.200000000000017</v>
      </c>
      <c r="H68" s="48">
        <f t="shared" ref="H68:H77" si="6">IF((F68=0),"",F68/E68/24)</f>
        <v>3.1249999999999997E-3</v>
      </c>
      <c r="I68" s="50">
        <f t="shared" si="4"/>
        <v>0.46333333333333315</v>
      </c>
      <c r="J68" s="28"/>
      <c r="K68" s="28"/>
      <c r="L68" s="28"/>
      <c r="M68" s="51"/>
    </row>
    <row r="69" spans="1:13" s="8" customFormat="1" ht="24" customHeight="1" x14ac:dyDescent="0.2">
      <c r="A69" s="56" t="s">
        <v>29</v>
      </c>
      <c r="B69" s="56" t="s">
        <v>38</v>
      </c>
      <c r="C69" s="56"/>
      <c r="D69" s="57" t="s">
        <v>57</v>
      </c>
      <c r="E69" s="27">
        <v>22.5</v>
      </c>
      <c r="F69" s="46">
        <v>0.5</v>
      </c>
      <c r="G69" s="49">
        <f t="shared" si="5"/>
        <v>85.700000000000017</v>
      </c>
      <c r="H69" s="48">
        <f t="shared" si="6"/>
        <v>9.2592592592592596E-4</v>
      </c>
      <c r="I69" s="50">
        <f t="shared" si="4"/>
        <v>0.46425925925925909</v>
      </c>
      <c r="J69" s="28"/>
      <c r="K69" s="28"/>
      <c r="L69" s="28"/>
      <c r="M69" s="51"/>
    </row>
    <row r="70" spans="1:13" s="8" customFormat="1" ht="14.1" customHeight="1" x14ac:dyDescent="0.2">
      <c r="A70" s="56" t="s">
        <v>29</v>
      </c>
      <c r="B70" s="56" t="s">
        <v>38</v>
      </c>
      <c r="C70" s="56"/>
      <c r="D70" s="57" t="s">
        <v>100</v>
      </c>
      <c r="E70" s="27">
        <v>22.5</v>
      </c>
      <c r="F70" s="46">
        <v>6.5</v>
      </c>
      <c r="G70" s="49">
        <f t="shared" si="5"/>
        <v>92.200000000000017</v>
      </c>
      <c r="H70" s="48">
        <f t="shared" si="6"/>
        <v>1.2037037037037035E-2</v>
      </c>
      <c r="I70" s="50">
        <f t="shared" si="4"/>
        <v>0.47629629629629611</v>
      </c>
      <c r="J70" s="28"/>
      <c r="K70" s="28"/>
      <c r="L70" s="28"/>
      <c r="M70" s="51"/>
    </row>
    <row r="71" spans="1:13" s="8" customFormat="1" ht="14.1" customHeight="1" x14ac:dyDescent="0.2">
      <c r="A71" s="56" t="s">
        <v>29</v>
      </c>
      <c r="B71" s="56" t="s">
        <v>38</v>
      </c>
      <c r="C71" s="56"/>
      <c r="D71" s="57" t="s">
        <v>101</v>
      </c>
      <c r="E71" s="27">
        <v>20</v>
      </c>
      <c r="F71" s="46">
        <v>0.5</v>
      </c>
      <c r="G71" s="49">
        <f t="shared" si="5"/>
        <v>92.700000000000017</v>
      </c>
      <c r="H71" s="48">
        <f t="shared" si="6"/>
        <v>1.0416666666666667E-3</v>
      </c>
      <c r="I71" s="50">
        <f t="shared" si="4"/>
        <v>0.47733796296296277</v>
      </c>
      <c r="J71" s="28"/>
      <c r="K71" s="28"/>
      <c r="L71" s="28"/>
      <c r="M71" s="51"/>
    </row>
    <row r="72" spans="1:13" s="8" customFormat="1" ht="14.1" customHeight="1" x14ac:dyDescent="0.2">
      <c r="A72" s="56" t="s">
        <v>29</v>
      </c>
      <c r="B72" s="58" t="s">
        <v>47</v>
      </c>
      <c r="C72" s="56"/>
      <c r="D72" s="57"/>
      <c r="E72" s="27">
        <v>22.5</v>
      </c>
      <c r="F72" s="46">
        <v>8.5</v>
      </c>
      <c r="G72" s="49">
        <f t="shared" si="5"/>
        <v>101.20000000000002</v>
      </c>
      <c r="H72" s="48">
        <f t="shared" si="6"/>
        <v>1.5740740740740739E-2</v>
      </c>
      <c r="I72" s="50">
        <f t="shared" si="4"/>
        <v>0.49307870370370349</v>
      </c>
      <c r="J72" s="28"/>
      <c r="K72" s="28">
        <v>1.0416666666666666E-2</v>
      </c>
      <c r="L72" s="53">
        <f>I72-J61</f>
        <v>7.557870370370362E-2</v>
      </c>
      <c r="M72" s="51"/>
    </row>
    <row r="73" spans="1:13" s="8" customFormat="1" ht="14.1" customHeight="1" x14ac:dyDescent="0.2">
      <c r="A73" s="56" t="s">
        <v>29</v>
      </c>
      <c r="B73" s="59" t="s">
        <v>47</v>
      </c>
      <c r="C73" s="56"/>
      <c r="D73" s="57" t="s">
        <v>48</v>
      </c>
      <c r="E73" s="27"/>
      <c r="F73" s="46"/>
      <c r="G73" s="49"/>
      <c r="H73" s="48"/>
      <c r="I73" s="50"/>
      <c r="J73" s="28">
        <f>I72+K72</f>
        <v>0.50349537037037018</v>
      </c>
      <c r="K73" s="28"/>
      <c r="L73" s="62"/>
      <c r="M73" s="51"/>
    </row>
    <row r="74" spans="1:13" s="8" customFormat="1" ht="14.1" customHeight="1" x14ac:dyDescent="0.2">
      <c r="A74" s="56" t="s">
        <v>29</v>
      </c>
      <c r="B74" s="56" t="s">
        <v>63</v>
      </c>
      <c r="C74" s="56"/>
      <c r="D74" s="57" t="s">
        <v>33</v>
      </c>
      <c r="E74" s="27">
        <v>22.5</v>
      </c>
      <c r="F74" s="46">
        <v>20.5</v>
      </c>
      <c r="G74" s="49">
        <f>IF(F74="","",F74+G72)</f>
        <v>121.70000000000002</v>
      </c>
      <c r="H74" s="48">
        <f t="shared" si="6"/>
        <v>3.7962962962962962E-2</v>
      </c>
      <c r="I74" s="48">
        <f>IF((F74=0),"",I72+K72+H74)</f>
        <v>0.54145833333333315</v>
      </c>
      <c r="J74" s="28"/>
      <c r="K74" s="28"/>
      <c r="L74" s="28"/>
      <c r="M74" s="51"/>
    </row>
    <row r="75" spans="1:13" s="8" customFormat="1" ht="14.1" customHeight="1" x14ac:dyDescent="0.2">
      <c r="A75" s="56" t="s">
        <v>29</v>
      </c>
      <c r="B75" s="56" t="s">
        <v>63</v>
      </c>
      <c r="C75" s="56"/>
      <c r="D75" s="57" t="s">
        <v>58</v>
      </c>
      <c r="E75" s="27">
        <v>20</v>
      </c>
      <c r="F75" s="46">
        <v>1.5</v>
      </c>
      <c r="G75" s="49">
        <f t="shared" si="5"/>
        <v>123.20000000000002</v>
      </c>
      <c r="H75" s="48">
        <f t="shared" si="6"/>
        <v>3.1249999999999997E-3</v>
      </c>
      <c r="I75" s="50">
        <f t="shared" si="4"/>
        <v>0.5445833333333332</v>
      </c>
      <c r="J75" s="28"/>
      <c r="K75" s="28"/>
      <c r="L75" s="28"/>
      <c r="M75" s="51"/>
    </row>
    <row r="76" spans="1:13" s="8" customFormat="1" ht="24.75" customHeight="1" x14ac:dyDescent="0.2">
      <c r="A76" s="56" t="s">
        <v>29</v>
      </c>
      <c r="B76" s="56" t="s">
        <v>63</v>
      </c>
      <c r="C76" s="56"/>
      <c r="D76" s="57" t="s">
        <v>59</v>
      </c>
      <c r="E76" s="27">
        <v>22.5</v>
      </c>
      <c r="F76" s="46">
        <v>0.5</v>
      </c>
      <c r="G76" s="49">
        <f t="shared" si="5"/>
        <v>123.70000000000002</v>
      </c>
      <c r="H76" s="48">
        <f t="shared" si="6"/>
        <v>9.2592592592592596E-4</v>
      </c>
      <c r="I76" s="50">
        <f t="shared" si="4"/>
        <v>0.54550925925925908</v>
      </c>
      <c r="J76" s="28"/>
      <c r="K76" s="28"/>
      <c r="L76" s="28"/>
      <c r="M76" s="51"/>
    </row>
    <row r="77" spans="1:13" s="8" customFormat="1" ht="14.1" customHeight="1" x14ac:dyDescent="0.2">
      <c r="A77" s="56" t="s">
        <v>29</v>
      </c>
      <c r="B77" s="102" t="s">
        <v>34</v>
      </c>
      <c r="C77" s="103"/>
      <c r="D77" s="57" t="s">
        <v>60</v>
      </c>
      <c r="E77" s="27">
        <v>22.5</v>
      </c>
      <c r="F77" s="46">
        <v>4</v>
      </c>
      <c r="G77" s="49">
        <f>IF(F77="","",F77+G76)</f>
        <v>127.70000000000002</v>
      </c>
      <c r="H77" s="48">
        <f t="shared" si="6"/>
        <v>7.4074074074074077E-3</v>
      </c>
      <c r="I77" s="50">
        <f>IF((F77=0),"",I76+K76+H77)</f>
        <v>0.5529166666666665</v>
      </c>
      <c r="J77" s="28"/>
      <c r="K77" s="28"/>
      <c r="L77" s="52"/>
      <c r="M77" s="51"/>
    </row>
    <row r="78" spans="1:13" s="8" customFormat="1" ht="14.1" customHeight="1" x14ac:dyDescent="0.2">
      <c r="A78" s="56" t="s">
        <v>29</v>
      </c>
      <c r="B78" s="56" t="s">
        <v>34</v>
      </c>
      <c r="C78" s="56"/>
      <c r="D78" s="57" t="s">
        <v>60</v>
      </c>
      <c r="E78" s="27">
        <v>22.5</v>
      </c>
      <c r="F78" s="46">
        <v>0.5</v>
      </c>
      <c r="G78" s="49">
        <f>IF(F78="","",F78+G77)</f>
        <v>128.20000000000002</v>
      </c>
      <c r="H78" s="48">
        <f t="shared" si="1"/>
        <v>9.2592592592592596E-4</v>
      </c>
      <c r="I78" s="50">
        <f>IF((F78=0),"",I77+K77+H78)</f>
        <v>0.55384259259259239</v>
      </c>
      <c r="J78" s="28"/>
      <c r="K78" s="28"/>
      <c r="L78" s="28"/>
      <c r="M78" s="51"/>
    </row>
    <row r="79" spans="1:13" s="8" customFormat="1" ht="14.1" customHeight="1" x14ac:dyDescent="0.2">
      <c r="A79" s="56" t="s">
        <v>29</v>
      </c>
      <c r="B79" s="95" t="s">
        <v>102</v>
      </c>
      <c r="C79" s="96"/>
      <c r="D79" s="57"/>
      <c r="E79" s="27">
        <v>22.5</v>
      </c>
      <c r="F79" s="46">
        <v>11</v>
      </c>
      <c r="G79" s="49">
        <f>IF(F79="","",F79+G78)</f>
        <v>139.20000000000002</v>
      </c>
      <c r="H79" s="48">
        <f t="shared" si="1"/>
        <v>2.0370370370370369E-2</v>
      </c>
      <c r="I79" s="50">
        <f>IF((F79=0),"",I78+K78+H79)</f>
        <v>0.57421296296296276</v>
      </c>
      <c r="J79" s="28"/>
      <c r="K79" s="37">
        <v>7.2916666666666671E-2</v>
      </c>
      <c r="L79" s="52">
        <f>I79-J73</f>
        <v>7.0717592592592582E-2</v>
      </c>
      <c r="M79" s="51"/>
    </row>
    <row r="80" spans="1:13" s="8" customFormat="1" ht="14.1" customHeight="1" x14ac:dyDescent="0.2">
      <c r="A80" s="56" t="s">
        <v>29</v>
      </c>
      <c r="B80" s="95" t="s">
        <v>102</v>
      </c>
      <c r="C80" s="96"/>
      <c r="D80" s="57" t="s">
        <v>103</v>
      </c>
      <c r="E80" s="27"/>
      <c r="F80" s="46"/>
      <c r="G80" s="47"/>
      <c r="H80" s="48"/>
      <c r="I80" s="48"/>
      <c r="J80" s="28">
        <f>I79+K79</f>
        <v>0.64712962962962939</v>
      </c>
      <c r="K80" s="28"/>
      <c r="L80" s="28"/>
      <c r="M80" s="51"/>
    </row>
    <row r="81" spans="1:13" s="8" customFormat="1" ht="14.1" customHeight="1" x14ac:dyDescent="0.2">
      <c r="A81" s="56" t="s">
        <v>29</v>
      </c>
      <c r="B81" s="97" t="s">
        <v>36</v>
      </c>
      <c r="C81" s="98"/>
      <c r="D81" s="26"/>
      <c r="E81" s="27">
        <v>22.5</v>
      </c>
      <c r="F81" s="46">
        <v>25</v>
      </c>
      <c r="G81" s="49">
        <f>IF(F81="","",F81+G79)</f>
        <v>164.20000000000002</v>
      </c>
      <c r="H81" s="48">
        <f>IF((F81=0),"",F81/E81/24)</f>
        <v>4.6296296296296301E-2</v>
      </c>
      <c r="I81" s="48">
        <f>IF((F81=0),"",I79+K79+H81)</f>
        <v>0.69342592592592567</v>
      </c>
      <c r="J81" s="28"/>
      <c r="K81" s="28">
        <v>1.0416666666666666E-2</v>
      </c>
      <c r="L81" s="52">
        <f>I81-J80</f>
        <v>4.629629629629628E-2</v>
      </c>
      <c r="M81" s="51"/>
    </row>
    <row r="82" spans="1:13" s="8" customFormat="1" ht="14.1" customHeight="1" x14ac:dyDescent="0.2">
      <c r="A82" s="56" t="s">
        <v>29</v>
      </c>
      <c r="B82" s="97" t="s">
        <v>36</v>
      </c>
      <c r="C82" s="98"/>
      <c r="D82" s="51" t="s">
        <v>35</v>
      </c>
      <c r="E82" s="27"/>
      <c r="F82" s="46"/>
      <c r="G82" s="47"/>
      <c r="H82" s="48"/>
      <c r="I82" s="48"/>
      <c r="J82" s="28">
        <f>I81+K81</f>
        <v>0.7038425925925923</v>
      </c>
      <c r="K82" s="28"/>
      <c r="L82" s="28"/>
      <c r="M82" s="51"/>
    </row>
    <row r="83" spans="1:13" s="8" customFormat="1" ht="13.5" customHeight="1" x14ac:dyDescent="0.2">
      <c r="A83" s="56" t="s">
        <v>29</v>
      </c>
      <c r="B83" s="65" t="s">
        <v>30</v>
      </c>
      <c r="C83" s="65"/>
      <c r="D83" s="26" t="s">
        <v>135</v>
      </c>
      <c r="E83" s="27">
        <v>22.5</v>
      </c>
      <c r="F83" s="46">
        <v>8</v>
      </c>
      <c r="G83" s="47">
        <f>IF(F83="","",F83+G81)</f>
        <v>172.20000000000002</v>
      </c>
      <c r="H83" s="48">
        <f t="shared" si="1"/>
        <v>1.4814814814814815E-2</v>
      </c>
      <c r="I83" s="48">
        <f>IF((F83=0),"",I81+K81+H83)</f>
        <v>0.71865740740740713</v>
      </c>
      <c r="J83" s="28"/>
      <c r="K83" s="28"/>
      <c r="L83" s="28"/>
      <c r="M83" s="51"/>
    </row>
    <row r="84" spans="1:13" s="8" customFormat="1" ht="13.5" customHeight="1" x14ac:dyDescent="0.2">
      <c r="A84" s="56" t="s">
        <v>29</v>
      </c>
      <c r="B84" s="65" t="s">
        <v>30</v>
      </c>
      <c r="C84" s="65"/>
      <c r="D84" s="26" t="s">
        <v>108</v>
      </c>
      <c r="E84" s="27">
        <v>22.5</v>
      </c>
      <c r="F84" s="46">
        <v>13.5</v>
      </c>
      <c r="G84" s="49">
        <f>IF(F84="","",F84+G83)</f>
        <v>185.70000000000002</v>
      </c>
      <c r="H84" s="48">
        <f t="shared" si="1"/>
        <v>2.4999999999999998E-2</v>
      </c>
      <c r="I84" s="50">
        <f>IF((F84=0),"",I83+K83+H84)</f>
        <v>0.74365740740740716</v>
      </c>
      <c r="J84" s="28"/>
      <c r="K84" s="28"/>
      <c r="L84" s="28"/>
      <c r="M84" s="51"/>
    </row>
    <row r="85" spans="1:13" s="8" customFormat="1" ht="13.5" customHeight="1" x14ac:dyDescent="0.2">
      <c r="A85" s="56" t="s">
        <v>29</v>
      </c>
      <c r="B85" s="65" t="s">
        <v>30</v>
      </c>
      <c r="C85" s="65"/>
      <c r="D85" s="26" t="s">
        <v>109</v>
      </c>
      <c r="E85" s="27">
        <v>22.5</v>
      </c>
      <c r="F85" s="46">
        <v>0.5</v>
      </c>
      <c r="G85" s="49">
        <f>IF(F85="","",F85+G84)</f>
        <v>186.20000000000002</v>
      </c>
      <c r="H85" s="48">
        <f t="shared" si="1"/>
        <v>9.2592592592592596E-4</v>
      </c>
      <c r="I85" s="50">
        <f t="shared" ref="I85" si="7">IF((F85=0),"",I84+K84+H85)</f>
        <v>0.74458333333333304</v>
      </c>
      <c r="J85" s="28"/>
      <c r="K85" s="28"/>
      <c r="L85" s="28"/>
      <c r="M85" s="51"/>
    </row>
    <row r="86" spans="1:13" s="8" customFormat="1" ht="13.5" customHeight="1" x14ac:dyDescent="0.2">
      <c r="A86" s="56" t="s">
        <v>29</v>
      </c>
      <c r="B86" s="65" t="s">
        <v>30</v>
      </c>
      <c r="C86" s="65"/>
      <c r="D86" s="26" t="s">
        <v>95</v>
      </c>
      <c r="E86" s="27">
        <v>22.5</v>
      </c>
      <c r="F86" s="46">
        <v>2</v>
      </c>
      <c r="G86" s="49">
        <f>IF(F86="","",F86+G85)</f>
        <v>188.20000000000002</v>
      </c>
      <c r="H86" s="48">
        <f t="shared" si="1"/>
        <v>3.7037037037037038E-3</v>
      </c>
      <c r="I86" s="50">
        <f>IF((F86=0),"",I85+K85+H86)</f>
        <v>0.7482870370370367</v>
      </c>
      <c r="J86" s="28"/>
      <c r="K86" s="28"/>
      <c r="L86" s="28"/>
      <c r="M86" s="51"/>
    </row>
    <row r="87" spans="1:13" s="8" customFormat="1" ht="13.5" customHeight="1" x14ac:dyDescent="0.2">
      <c r="A87" s="56" t="s">
        <v>29</v>
      </c>
      <c r="B87" s="65" t="s">
        <v>30</v>
      </c>
      <c r="C87" s="65"/>
      <c r="D87" s="26" t="s">
        <v>110</v>
      </c>
      <c r="E87" s="27">
        <v>22.5</v>
      </c>
      <c r="F87" s="46">
        <v>0.5</v>
      </c>
      <c r="G87" s="49">
        <f t="shared" ref="G87:G91" si="8">IF(F87="","",F87+G86)</f>
        <v>188.70000000000002</v>
      </c>
      <c r="H87" s="48">
        <f t="shared" si="1"/>
        <v>9.2592592592592596E-4</v>
      </c>
      <c r="I87" s="50">
        <f t="shared" ref="I87:I98" si="9">IF((F87=0),"",I86+K86+H87)</f>
        <v>0.74921296296296258</v>
      </c>
      <c r="J87" s="28"/>
      <c r="K87" s="28"/>
      <c r="L87" s="28"/>
      <c r="M87" s="51"/>
    </row>
    <row r="88" spans="1:13" s="8" customFormat="1" ht="13.5" customHeight="1" x14ac:dyDescent="0.2">
      <c r="A88" s="56" t="s">
        <v>29</v>
      </c>
      <c r="B88" s="65" t="s">
        <v>30</v>
      </c>
      <c r="C88" s="65"/>
      <c r="D88" s="26" t="s">
        <v>111</v>
      </c>
      <c r="E88" s="27">
        <v>22.5</v>
      </c>
      <c r="F88" s="46">
        <v>1.5</v>
      </c>
      <c r="G88" s="49">
        <f t="shared" si="8"/>
        <v>190.20000000000002</v>
      </c>
      <c r="H88" s="48">
        <f t="shared" si="1"/>
        <v>2.7777777777777779E-3</v>
      </c>
      <c r="I88" s="50">
        <f t="shared" si="9"/>
        <v>0.75199074074074035</v>
      </c>
      <c r="J88" s="28"/>
      <c r="K88" s="28"/>
      <c r="L88" s="28"/>
      <c r="M88" s="51"/>
    </row>
    <row r="89" spans="1:13" s="8" customFormat="1" ht="13.5" customHeight="1" x14ac:dyDescent="0.2">
      <c r="A89" s="56" t="s">
        <v>29</v>
      </c>
      <c r="B89" s="65" t="s">
        <v>30</v>
      </c>
      <c r="C89" s="65"/>
      <c r="D89" s="26" t="s">
        <v>61</v>
      </c>
      <c r="E89" s="27">
        <v>22.5</v>
      </c>
      <c r="F89" s="46">
        <v>0.5</v>
      </c>
      <c r="G89" s="49">
        <f t="shared" si="8"/>
        <v>190.70000000000002</v>
      </c>
      <c r="H89" s="48">
        <f t="shared" si="1"/>
        <v>9.2592592592592596E-4</v>
      </c>
      <c r="I89" s="50">
        <f t="shared" si="9"/>
        <v>0.75291666666666623</v>
      </c>
      <c r="J89" s="28"/>
      <c r="K89" s="28"/>
      <c r="L89" s="28"/>
      <c r="M89" s="51"/>
    </row>
    <row r="90" spans="1:13" s="8" customFormat="1" ht="13.5" customHeight="1" x14ac:dyDescent="0.2">
      <c r="A90" s="56" t="s">
        <v>29</v>
      </c>
      <c r="B90" s="65" t="s">
        <v>30</v>
      </c>
      <c r="C90" s="65"/>
      <c r="D90" s="26" t="s">
        <v>112</v>
      </c>
      <c r="E90" s="27">
        <v>22.5</v>
      </c>
      <c r="F90" s="46">
        <v>0.5</v>
      </c>
      <c r="G90" s="49">
        <f t="shared" si="8"/>
        <v>191.20000000000002</v>
      </c>
      <c r="H90" s="48">
        <f t="shared" si="1"/>
        <v>9.2592592592592596E-4</v>
      </c>
      <c r="I90" s="50">
        <f t="shared" si="9"/>
        <v>0.75384259259259212</v>
      </c>
      <c r="J90" s="28"/>
      <c r="K90" s="28"/>
      <c r="L90" s="28"/>
      <c r="M90" s="51"/>
    </row>
    <row r="91" spans="1:13" s="8" customFormat="1" ht="24.75" customHeight="1" x14ac:dyDescent="0.2">
      <c r="A91" s="56" t="s">
        <v>29</v>
      </c>
      <c r="B91" s="65" t="s">
        <v>30</v>
      </c>
      <c r="C91" s="65"/>
      <c r="D91" s="26" t="s">
        <v>113</v>
      </c>
      <c r="E91" s="27">
        <v>22.5</v>
      </c>
      <c r="F91" s="46">
        <v>1</v>
      </c>
      <c r="G91" s="49">
        <f t="shared" si="8"/>
        <v>192.20000000000002</v>
      </c>
      <c r="H91" s="48">
        <f t="shared" si="1"/>
        <v>1.8518518518518519E-3</v>
      </c>
      <c r="I91" s="50">
        <f t="shared" si="9"/>
        <v>0.755694444444444</v>
      </c>
      <c r="J91" s="28"/>
      <c r="K91" s="28"/>
      <c r="L91" s="28"/>
      <c r="M91" s="51"/>
    </row>
    <row r="92" spans="1:13" s="8" customFormat="1" ht="14.1" customHeight="1" x14ac:dyDescent="0.2">
      <c r="A92" s="56" t="s">
        <v>29</v>
      </c>
      <c r="B92" s="65" t="s">
        <v>30</v>
      </c>
      <c r="C92" s="65"/>
      <c r="D92" s="51" t="s">
        <v>114</v>
      </c>
      <c r="E92" s="27">
        <v>22.5</v>
      </c>
      <c r="F92" s="46">
        <v>0.5</v>
      </c>
      <c r="G92" s="49">
        <f>IF(F92="","",F92+G91)</f>
        <v>192.70000000000002</v>
      </c>
      <c r="H92" s="48">
        <f t="shared" si="1"/>
        <v>9.2592592592592596E-4</v>
      </c>
      <c r="I92" s="50">
        <f t="shared" si="9"/>
        <v>0.75662037037036989</v>
      </c>
      <c r="J92" s="28"/>
      <c r="K92" s="28"/>
      <c r="L92" s="28"/>
      <c r="M92" s="51"/>
    </row>
    <row r="93" spans="1:13" s="8" customFormat="1" ht="14.1" customHeight="1" x14ac:dyDescent="0.2">
      <c r="A93" s="56" t="s">
        <v>29</v>
      </c>
      <c r="B93" s="65" t="s">
        <v>30</v>
      </c>
      <c r="C93" s="65"/>
      <c r="D93" s="51" t="s">
        <v>115</v>
      </c>
      <c r="E93" s="27">
        <v>22.5</v>
      </c>
      <c r="F93" s="46">
        <v>0.5</v>
      </c>
      <c r="G93" s="49">
        <f t="shared" ref="G93:G95" si="10">IF(F93="","",F93+G92)</f>
        <v>193.20000000000002</v>
      </c>
      <c r="H93" s="48">
        <f t="shared" si="1"/>
        <v>9.2592592592592596E-4</v>
      </c>
      <c r="I93" s="50">
        <f t="shared" si="9"/>
        <v>0.75754629629629577</v>
      </c>
      <c r="J93" s="28"/>
      <c r="K93" s="28"/>
      <c r="L93" s="28"/>
      <c r="M93" s="51"/>
    </row>
    <row r="94" spans="1:13" s="8" customFormat="1" ht="14.1" customHeight="1" x14ac:dyDescent="0.2">
      <c r="A94" s="56" t="s">
        <v>29</v>
      </c>
      <c r="B94" s="65" t="s">
        <v>30</v>
      </c>
      <c r="C94" s="65"/>
      <c r="D94" s="51" t="s">
        <v>116</v>
      </c>
      <c r="E94" s="27">
        <v>22.5</v>
      </c>
      <c r="F94" s="46">
        <v>1.5</v>
      </c>
      <c r="G94" s="49">
        <f t="shared" si="10"/>
        <v>194.70000000000002</v>
      </c>
      <c r="H94" s="48">
        <f t="shared" si="1"/>
        <v>2.7777777777777779E-3</v>
      </c>
      <c r="I94" s="50">
        <f t="shared" si="9"/>
        <v>0.76032407407407354</v>
      </c>
      <c r="J94" s="28"/>
      <c r="K94" s="28"/>
      <c r="L94" s="28"/>
      <c r="M94" s="51"/>
    </row>
    <row r="95" spans="1:13" s="8" customFormat="1" ht="14.1" customHeight="1" x14ac:dyDescent="0.2">
      <c r="A95" s="56" t="s">
        <v>29</v>
      </c>
      <c r="B95" s="65" t="s">
        <v>30</v>
      </c>
      <c r="C95" s="65"/>
      <c r="D95" s="51" t="s">
        <v>130</v>
      </c>
      <c r="E95" s="27">
        <v>22.5</v>
      </c>
      <c r="F95" s="46">
        <v>3</v>
      </c>
      <c r="G95" s="49">
        <f t="shared" si="10"/>
        <v>197.70000000000002</v>
      </c>
      <c r="H95" s="48">
        <f t="shared" si="1"/>
        <v>5.5555555555555558E-3</v>
      </c>
      <c r="I95" s="50">
        <f t="shared" si="9"/>
        <v>0.76587962962962908</v>
      </c>
      <c r="J95" s="28"/>
      <c r="K95" s="28"/>
      <c r="L95" s="28"/>
      <c r="M95" s="51"/>
    </row>
    <row r="96" spans="1:13" s="8" customFormat="1" ht="14.1" customHeight="1" x14ac:dyDescent="0.2">
      <c r="A96" s="56" t="s">
        <v>29</v>
      </c>
      <c r="B96" s="65" t="s">
        <v>30</v>
      </c>
      <c r="C96" s="65"/>
      <c r="D96" s="51" t="s">
        <v>131</v>
      </c>
      <c r="E96" s="27">
        <v>22.5</v>
      </c>
      <c r="F96" s="46">
        <v>0.5</v>
      </c>
      <c r="G96" s="49">
        <f>IF(F96="","",F96+G95)</f>
        <v>198.20000000000002</v>
      </c>
      <c r="H96" s="48">
        <f t="shared" si="1"/>
        <v>9.2592592592592596E-4</v>
      </c>
      <c r="I96" s="50">
        <f>IF((F96=0),"",I95+K95+H96)</f>
        <v>0.76680555555555496</v>
      </c>
      <c r="J96" s="28"/>
      <c r="K96" s="28"/>
      <c r="L96" s="28"/>
      <c r="M96" s="51"/>
    </row>
    <row r="97" spans="1:13" s="8" customFormat="1" ht="14.1" customHeight="1" x14ac:dyDescent="0.2">
      <c r="A97" s="56" t="s">
        <v>29</v>
      </c>
      <c r="B97" s="65" t="s">
        <v>30</v>
      </c>
      <c r="C97" s="65"/>
      <c r="D97" s="51" t="s">
        <v>89</v>
      </c>
      <c r="E97" s="27">
        <v>22.5</v>
      </c>
      <c r="F97" s="46">
        <v>1.5</v>
      </c>
      <c r="G97" s="47">
        <f t="shared" ref="G97:G99" si="11">IF(F97="","",F97+G96)</f>
        <v>199.70000000000002</v>
      </c>
      <c r="H97" s="48">
        <f t="shared" si="1"/>
        <v>2.7777777777777779E-3</v>
      </c>
      <c r="I97" s="50">
        <f t="shared" si="9"/>
        <v>0.76958333333333273</v>
      </c>
      <c r="J97" s="28"/>
      <c r="K97" s="28"/>
      <c r="L97" s="28"/>
      <c r="M97" s="51"/>
    </row>
    <row r="98" spans="1:13" s="8" customFormat="1" ht="14.1" customHeight="1" x14ac:dyDescent="0.2">
      <c r="A98" s="56" t="s">
        <v>29</v>
      </c>
      <c r="B98" s="65" t="s">
        <v>30</v>
      </c>
      <c r="C98" s="65"/>
      <c r="D98" s="51" t="s">
        <v>92</v>
      </c>
      <c r="E98" s="27">
        <v>20</v>
      </c>
      <c r="F98" s="46">
        <v>0.3</v>
      </c>
      <c r="G98" s="47">
        <f t="shared" si="11"/>
        <v>200.00000000000003</v>
      </c>
      <c r="H98" s="48">
        <f t="shared" ref="H98:H99" si="12">IF((F98=0),"",F98/E98/24)</f>
        <v>6.2500000000000001E-4</v>
      </c>
      <c r="I98" s="50">
        <f t="shared" si="9"/>
        <v>0.77020833333333272</v>
      </c>
      <c r="J98" s="28"/>
      <c r="K98" s="28"/>
      <c r="L98" s="28"/>
      <c r="M98" s="51"/>
    </row>
    <row r="99" spans="1:13" s="8" customFormat="1" ht="14.1" customHeight="1" x14ac:dyDescent="0.2">
      <c r="A99" s="56" t="s">
        <v>29</v>
      </c>
      <c r="B99" s="65" t="s">
        <v>30</v>
      </c>
      <c r="C99" s="65"/>
      <c r="D99" s="51" t="s">
        <v>91</v>
      </c>
      <c r="E99" s="27">
        <v>20</v>
      </c>
      <c r="F99" s="46">
        <v>0.2</v>
      </c>
      <c r="G99" s="47">
        <f t="shared" si="11"/>
        <v>200.20000000000002</v>
      </c>
      <c r="H99" s="48">
        <f t="shared" si="12"/>
        <v>4.1666666666666669E-4</v>
      </c>
      <c r="I99" s="48">
        <f t="shared" ref="I99" si="13">IF((F99=0),"",I98+K98+H99)</f>
        <v>0.77062499999999934</v>
      </c>
      <c r="J99" s="28"/>
      <c r="K99" s="28"/>
      <c r="L99" s="28"/>
      <c r="M99" s="51"/>
    </row>
    <row r="100" spans="1:13" s="8" customFormat="1" ht="14.1" customHeight="1" x14ac:dyDescent="0.2">
      <c r="A100" s="56" t="s">
        <v>29</v>
      </c>
      <c r="B100" s="65" t="s">
        <v>30</v>
      </c>
      <c r="C100" s="65"/>
      <c r="D100" s="51" t="s">
        <v>90</v>
      </c>
      <c r="E100" s="27">
        <v>20</v>
      </c>
      <c r="F100" s="46">
        <v>0.1</v>
      </c>
      <c r="G100" s="47">
        <f t="shared" ref="G100:G101" si="14">IF(F100="","",F100+G99)</f>
        <v>200.3</v>
      </c>
      <c r="H100" s="48">
        <f t="shared" ref="H100" si="15">IF((F100=0),"",F100/E100/24)</f>
        <v>2.0833333333333335E-4</v>
      </c>
      <c r="I100" s="48">
        <f t="shared" ref="I100:I101" si="16">IF((F100=0),"",I99+K99+H100)</f>
        <v>0.7708333333333327</v>
      </c>
      <c r="J100" s="28"/>
      <c r="K100" s="28"/>
      <c r="L100" s="28"/>
      <c r="M100" s="51"/>
    </row>
    <row r="101" spans="1:13" s="8" customFormat="1" ht="14.1" customHeight="1" x14ac:dyDescent="0.2">
      <c r="A101" s="56" t="s">
        <v>29</v>
      </c>
      <c r="B101" s="90" t="s">
        <v>30</v>
      </c>
      <c r="C101" s="90"/>
      <c r="D101" s="56"/>
      <c r="E101" s="27">
        <v>20</v>
      </c>
      <c r="F101" s="46">
        <v>0.1</v>
      </c>
      <c r="G101" s="47">
        <f t="shared" si="14"/>
        <v>200.4</v>
      </c>
      <c r="H101" s="48">
        <f t="shared" si="1"/>
        <v>2.0833333333333335E-4</v>
      </c>
      <c r="I101" s="48">
        <f t="shared" si="16"/>
        <v>0.77104166666666607</v>
      </c>
      <c r="J101" s="28"/>
      <c r="K101" s="28"/>
      <c r="L101" s="52">
        <f>I101-J82</f>
        <v>6.7199074074073772E-2</v>
      </c>
      <c r="M101" s="51"/>
    </row>
    <row r="102" spans="1:13" x14ac:dyDescent="0.2">
      <c r="A102" s="4"/>
      <c r="B102" s="89"/>
      <c r="C102" s="89"/>
      <c r="D102" s="4"/>
      <c r="E102" s="13"/>
      <c r="F102" s="14"/>
      <c r="G102" s="3"/>
      <c r="H102" s="15"/>
      <c r="I102" s="16"/>
      <c r="J102" s="16"/>
      <c r="K102" s="16"/>
      <c r="L102" s="16"/>
    </row>
    <row r="103" spans="1:13" x14ac:dyDescent="0.2">
      <c r="A103" s="4"/>
      <c r="B103" s="89"/>
      <c r="C103" s="89"/>
      <c r="D103" s="25" t="s">
        <v>21</v>
      </c>
      <c r="E103" s="13"/>
      <c r="F103" s="14"/>
      <c r="G103" s="3"/>
      <c r="H103" s="15"/>
      <c r="I103" s="24" t="s">
        <v>37</v>
      </c>
      <c r="J103" s="16"/>
      <c r="K103" s="16"/>
      <c r="L103" s="16"/>
    </row>
    <row r="105" spans="1:13" s="23" customFormat="1" x14ac:dyDescent="0.2">
      <c r="A105" s="99" t="s">
        <v>30</v>
      </c>
      <c r="B105" s="100"/>
      <c r="D105" s="99" t="s">
        <v>134</v>
      </c>
      <c r="E105" s="100"/>
      <c r="I105" s="34"/>
      <c r="J105" s="34"/>
      <c r="K105" s="34"/>
      <c r="L105" s="34"/>
      <c r="M105" s="29"/>
    </row>
    <row r="106" spans="1:13" s="23" customFormat="1" x14ac:dyDescent="0.2">
      <c r="A106" s="23" t="s">
        <v>64</v>
      </c>
      <c r="D106" s="23" t="s">
        <v>104</v>
      </c>
      <c r="I106" s="34"/>
      <c r="J106" s="34"/>
      <c r="K106" s="34"/>
      <c r="L106" s="34"/>
      <c r="M106" s="29"/>
    </row>
    <row r="107" spans="1:13" s="23" customFormat="1" x14ac:dyDescent="0.2">
      <c r="A107" s="23" t="s">
        <v>65</v>
      </c>
      <c r="D107" s="23" t="s">
        <v>105</v>
      </c>
      <c r="I107" s="34"/>
      <c r="J107" s="34"/>
      <c r="K107" s="34"/>
      <c r="L107" s="34"/>
      <c r="M107" s="29"/>
    </row>
    <row r="108" spans="1:13" s="23" customFormat="1" x14ac:dyDescent="0.2">
      <c r="A108" s="23" t="s">
        <v>40</v>
      </c>
      <c r="D108" s="23" t="s">
        <v>106</v>
      </c>
      <c r="I108" s="34"/>
      <c r="J108" s="34"/>
      <c r="K108" s="34"/>
      <c r="L108" s="34"/>
      <c r="M108" s="29"/>
    </row>
    <row r="109" spans="1:13" s="23" customFormat="1" x14ac:dyDescent="0.2">
      <c r="A109" s="23" t="s">
        <v>66</v>
      </c>
      <c r="B109" s="41"/>
      <c r="C109" s="41"/>
      <c r="D109" s="23" t="s">
        <v>107</v>
      </c>
      <c r="I109" s="34"/>
      <c r="J109" s="34"/>
      <c r="K109" s="34"/>
      <c r="L109" s="34"/>
      <c r="M109" s="29"/>
    </row>
    <row r="110" spans="1:13" s="23" customFormat="1" x14ac:dyDescent="0.2">
      <c r="A110" s="29"/>
      <c r="B110" s="101"/>
      <c r="C110" s="101"/>
      <c r="D110" s="38"/>
      <c r="E110" s="39"/>
      <c r="F110" s="31"/>
      <c r="G110" s="32"/>
      <c r="H110" s="33"/>
      <c r="I110" s="34"/>
      <c r="J110" s="34"/>
      <c r="K110" s="34"/>
      <c r="L110" s="34"/>
      <c r="M110" s="29"/>
    </row>
    <row r="111" spans="1:13" s="23" customFormat="1" x14ac:dyDescent="0.2">
      <c r="A111" s="99" t="s">
        <v>39</v>
      </c>
      <c r="B111" s="100"/>
      <c r="C111" s="36"/>
      <c r="D111" s="99" t="s">
        <v>36</v>
      </c>
      <c r="E111" s="100"/>
      <c r="F111" s="31"/>
      <c r="G111" s="32"/>
      <c r="H111" s="33"/>
      <c r="I111" s="34"/>
      <c r="J111" s="34"/>
      <c r="K111" s="34"/>
      <c r="L111" s="34"/>
      <c r="M111" s="29"/>
    </row>
    <row r="112" spans="1:13" s="23" customFormat="1" x14ac:dyDescent="0.2">
      <c r="A112" s="23" t="s">
        <v>133</v>
      </c>
      <c r="C112" s="36"/>
      <c r="D112" s="63" t="s">
        <v>43</v>
      </c>
      <c r="F112" s="31"/>
      <c r="G112" s="32"/>
      <c r="H112" s="33"/>
      <c r="I112" s="34"/>
      <c r="J112" s="34"/>
      <c r="K112" s="34"/>
      <c r="L112" s="34"/>
      <c r="M112" s="29"/>
    </row>
    <row r="113" spans="1:13" s="23" customFormat="1" x14ac:dyDescent="0.2">
      <c r="A113" s="23" t="s">
        <v>41</v>
      </c>
      <c r="C113" s="36"/>
      <c r="D113" s="63" t="s">
        <v>44</v>
      </c>
      <c r="F113" s="31"/>
      <c r="G113" s="32"/>
      <c r="H113" s="33"/>
      <c r="I113" s="34"/>
      <c r="J113" s="34"/>
      <c r="K113" s="34"/>
      <c r="L113" s="34"/>
      <c r="M113" s="29"/>
    </row>
    <row r="114" spans="1:13" s="23" customFormat="1" x14ac:dyDescent="0.2">
      <c r="A114" s="23" t="s">
        <v>42</v>
      </c>
      <c r="C114" s="40"/>
      <c r="D114" s="63" t="s">
        <v>45</v>
      </c>
      <c r="F114" s="31"/>
      <c r="G114" s="32"/>
      <c r="H114" s="33"/>
      <c r="I114" s="34"/>
      <c r="J114" s="34"/>
      <c r="K114" s="34"/>
      <c r="L114" s="34"/>
      <c r="M114" s="29"/>
    </row>
    <row r="115" spans="1:13" s="23" customFormat="1" x14ac:dyDescent="0.2">
      <c r="C115" s="36"/>
      <c r="D115" s="63" t="s">
        <v>46</v>
      </c>
      <c r="F115" s="31"/>
      <c r="G115" s="32"/>
      <c r="H115" s="33"/>
      <c r="I115" s="34"/>
      <c r="J115" s="34"/>
      <c r="K115" s="34"/>
      <c r="L115" s="34"/>
      <c r="M115" s="29"/>
    </row>
    <row r="116" spans="1:13" s="23" customFormat="1" x14ac:dyDescent="0.2">
      <c r="C116" s="61"/>
      <c r="F116" s="31"/>
      <c r="G116" s="32"/>
      <c r="H116" s="33"/>
      <c r="I116" s="34"/>
      <c r="J116" s="34"/>
      <c r="K116" s="34"/>
      <c r="L116" s="34"/>
      <c r="M116" s="29"/>
    </row>
    <row r="117" spans="1:13" s="23" customFormat="1" x14ac:dyDescent="0.2">
      <c r="A117" s="99" t="s">
        <v>47</v>
      </c>
      <c r="B117" s="100"/>
      <c r="C117" s="61"/>
      <c r="F117" s="31"/>
      <c r="G117" s="32"/>
      <c r="H117" s="33"/>
      <c r="I117" s="34"/>
      <c r="J117" s="34"/>
      <c r="K117" s="34"/>
      <c r="L117" s="34"/>
      <c r="M117" s="29"/>
    </row>
    <row r="118" spans="1:13" s="23" customFormat="1" x14ac:dyDescent="0.2">
      <c r="A118" s="23" t="s">
        <v>49</v>
      </c>
      <c r="C118" s="63"/>
      <c r="F118" s="31"/>
      <c r="G118" s="32"/>
      <c r="H118" s="33"/>
      <c r="I118" s="34"/>
      <c r="J118" s="34"/>
      <c r="K118" s="34"/>
      <c r="L118" s="34"/>
      <c r="M118" s="29"/>
    </row>
    <row r="119" spans="1:13" s="23" customFormat="1" x14ac:dyDescent="0.2">
      <c r="A119" s="64" t="s">
        <v>62</v>
      </c>
      <c r="C119" s="63"/>
      <c r="F119" s="31"/>
      <c r="G119" s="32"/>
      <c r="H119" s="33"/>
      <c r="I119" s="34"/>
      <c r="J119" s="34"/>
      <c r="K119" s="34"/>
      <c r="L119" s="34"/>
      <c r="M119" s="29"/>
    </row>
    <row r="120" spans="1:13" s="23" customFormat="1" x14ac:dyDescent="0.2">
      <c r="A120" s="23" t="s">
        <v>50</v>
      </c>
      <c r="C120" s="63"/>
      <c r="F120" s="31"/>
      <c r="G120" s="32"/>
      <c r="H120" s="33"/>
      <c r="I120" s="34"/>
      <c r="J120" s="34"/>
      <c r="K120" s="34"/>
      <c r="L120" s="34"/>
      <c r="M120" s="29"/>
    </row>
    <row r="121" spans="1:13" s="23" customFormat="1" x14ac:dyDescent="0.2">
      <c r="C121" s="63"/>
      <c r="F121" s="31"/>
      <c r="G121" s="32"/>
      <c r="H121" s="33"/>
      <c r="I121" s="34"/>
      <c r="J121" s="34"/>
      <c r="K121" s="34"/>
      <c r="L121" s="34"/>
      <c r="M121" s="29"/>
    </row>
    <row r="122" spans="1:13" x14ac:dyDescent="0.2">
      <c r="A122" s="23"/>
      <c r="B122" s="89"/>
      <c r="C122" s="89"/>
      <c r="F122" s="14"/>
      <c r="G122" s="3"/>
      <c r="H122" s="15"/>
      <c r="I122" s="16"/>
      <c r="J122" s="16"/>
      <c r="K122" s="16"/>
      <c r="L122" s="16"/>
    </row>
    <row r="123" spans="1:13" x14ac:dyDescent="0.2">
      <c r="A123" s="30"/>
      <c r="B123" s="89"/>
      <c r="C123" s="89"/>
      <c r="D123" s="99"/>
      <c r="E123" s="99"/>
      <c r="F123" s="33"/>
      <c r="G123" s="3"/>
      <c r="H123" s="15"/>
      <c r="I123" s="16"/>
      <c r="J123" s="16"/>
      <c r="K123" s="16"/>
      <c r="L123" s="16"/>
    </row>
    <row r="124" spans="1:13" x14ac:dyDescent="0.2">
      <c r="A124" s="4"/>
      <c r="B124" s="89"/>
      <c r="C124" s="89"/>
      <c r="E124" s="60"/>
      <c r="F124" s="33"/>
      <c r="G124" s="3"/>
      <c r="H124" s="15"/>
      <c r="I124" s="16"/>
      <c r="J124" s="16"/>
      <c r="K124" s="16"/>
      <c r="L124" s="16"/>
    </row>
    <row r="125" spans="1:13" x14ac:dyDescent="0.2">
      <c r="A125" s="4"/>
      <c r="B125" s="89"/>
      <c r="C125" s="89"/>
      <c r="E125" s="60"/>
      <c r="F125" s="33"/>
      <c r="G125" s="3"/>
      <c r="H125" s="15"/>
      <c r="I125" s="16"/>
      <c r="J125" s="16"/>
      <c r="K125" s="16"/>
      <c r="L125" s="16"/>
    </row>
    <row r="126" spans="1:13" x14ac:dyDescent="0.2">
      <c r="A126" s="4"/>
      <c r="B126" s="89"/>
      <c r="C126" s="89"/>
      <c r="E126" s="60"/>
      <c r="F126" s="33"/>
      <c r="G126" s="3"/>
      <c r="H126" s="15"/>
      <c r="I126" s="16"/>
      <c r="J126" s="16"/>
      <c r="K126" s="16"/>
      <c r="L126" s="16"/>
    </row>
    <row r="127" spans="1:13" x14ac:dyDescent="0.2">
      <c r="A127" s="4"/>
      <c r="B127" s="89"/>
      <c r="C127" s="89"/>
      <c r="E127" s="39"/>
      <c r="F127" s="33"/>
      <c r="G127" s="3"/>
      <c r="H127" s="15"/>
      <c r="I127" s="16"/>
      <c r="J127" s="16"/>
      <c r="K127" s="16"/>
      <c r="L127" s="16"/>
    </row>
    <row r="128" spans="1:13" x14ac:dyDescent="0.2">
      <c r="A128" s="4"/>
      <c r="B128" s="89"/>
      <c r="C128" s="89"/>
      <c r="E128" s="23"/>
      <c r="F128" s="14"/>
      <c r="G128" s="3"/>
      <c r="H128" s="15"/>
      <c r="I128" s="16"/>
      <c r="J128" s="16"/>
      <c r="K128" s="16"/>
      <c r="L128" s="16"/>
    </row>
    <row r="129" spans="1:12" x14ac:dyDescent="0.2">
      <c r="A129" s="4"/>
      <c r="B129" s="89"/>
      <c r="C129" s="89"/>
      <c r="E129" s="23"/>
      <c r="F129" s="14"/>
      <c r="G129" s="3"/>
      <c r="H129" s="15"/>
      <c r="I129" s="16"/>
      <c r="J129" s="16"/>
      <c r="K129" s="16"/>
      <c r="L129" s="16"/>
    </row>
    <row r="130" spans="1:12" x14ac:dyDescent="0.2">
      <c r="A130" s="4"/>
      <c r="B130" s="89"/>
      <c r="C130" s="89"/>
      <c r="E130" s="35"/>
      <c r="F130" s="14"/>
      <c r="G130" s="3"/>
      <c r="H130" s="15"/>
      <c r="I130" s="16"/>
      <c r="J130" s="16"/>
      <c r="K130" s="16"/>
      <c r="L130" s="16"/>
    </row>
    <row r="131" spans="1:12" x14ac:dyDescent="0.2">
      <c r="A131" s="4"/>
      <c r="B131" s="89"/>
      <c r="C131" s="89"/>
      <c r="D131" s="29"/>
      <c r="E131" s="35"/>
      <c r="F131" s="14"/>
      <c r="G131" s="3"/>
      <c r="H131" s="15"/>
      <c r="I131" s="16"/>
      <c r="J131" s="16"/>
      <c r="K131" s="16"/>
      <c r="L131" s="16"/>
    </row>
    <row r="132" spans="1:12" x14ac:dyDescent="0.2">
      <c r="A132" s="4"/>
      <c r="B132" s="89"/>
      <c r="C132" s="89"/>
      <c r="F132" s="14"/>
      <c r="G132" s="3"/>
      <c r="H132" s="15"/>
      <c r="I132" s="16"/>
      <c r="J132" s="16"/>
      <c r="K132" s="16"/>
      <c r="L132" s="16"/>
    </row>
    <row r="133" spans="1:12" x14ac:dyDescent="0.2">
      <c r="A133" s="4"/>
      <c r="B133" s="89"/>
      <c r="C133" s="89"/>
      <c r="F133" s="14"/>
      <c r="G133" s="3"/>
      <c r="H133" s="15"/>
      <c r="I133" s="16"/>
      <c r="J133" s="16"/>
      <c r="K133" s="16"/>
      <c r="L133" s="16"/>
    </row>
    <row r="134" spans="1:12" x14ac:dyDescent="0.2">
      <c r="A134" s="4"/>
      <c r="B134" s="89"/>
      <c r="C134" s="89"/>
      <c r="F134" s="14"/>
      <c r="G134" s="3"/>
      <c r="H134" s="15"/>
      <c r="I134" s="16"/>
      <c r="J134" s="16"/>
      <c r="K134" s="16"/>
      <c r="L134" s="16"/>
    </row>
    <row r="135" spans="1:12" x14ac:dyDescent="0.2">
      <c r="A135" s="4"/>
      <c r="B135" s="89"/>
      <c r="C135" s="89"/>
      <c r="F135" s="14"/>
      <c r="G135" s="3"/>
      <c r="H135" s="15"/>
      <c r="I135" s="16"/>
      <c r="J135" s="16"/>
      <c r="K135" s="16"/>
      <c r="L135" s="16"/>
    </row>
    <row r="136" spans="1:12" x14ac:dyDescent="0.2">
      <c r="A136" s="4"/>
      <c r="B136" s="89"/>
      <c r="C136" s="89"/>
      <c r="F136" s="14"/>
      <c r="G136" s="3"/>
      <c r="H136" s="15"/>
      <c r="I136" s="16"/>
      <c r="J136" s="16"/>
      <c r="K136" s="16"/>
      <c r="L136" s="16"/>
    </row>
    <row r="137" spans="1:12" x14ac:dyDescent="0.2">
      <c r="A137" s="4"/>
      <c r="B137" s="89"/>
      <c r="C137" s="89"/>
      <c r="D137" s="4"/>
      <c r="E137" s="13"/>
      <c r="F137" s="14"/>
      <c r="G137" s="3"/>
      <c r="H137" s="15"/>
      <c r="I137" s="16"/>
      <c r="J137" s="16"/>
      <c r="K137" s="16"/>
      <c r="L137" s="16"/>
    </row>
    <row r="138" spans="1:12" x14ac:dyDescent="0.2">
      <c r="A138" s="4"/>
      <c r="B138" s="89"/>
      <c r="C138" s="89"/>
      <c r="D138" s="4"/>
      <c r="E138" s="13"/>
      <c r="F138" s="14"/>
      <c r="G138" s="3"/>
      <c r="H138" s="15"/>
      <c r="I138" s="16"/>
      <c r="J138" s="16"/>
      <c r="K138" s="16"/>
      <c r="L138" s="16"/>
    </row>
    <row r="139" spans="1:12" x14ac:dyDescent="0.2">
      <c r="A139" s="4"/>
      <c r="B139" s="89"/>
      <c r="C139" s="89"/>
      <c r="D139" s="4"/>
      <c r="E139" s="13"/>
      <c r="F139" s="14"/>
      <c r="G139" s="3"/>
      <c r="H139" s="15"/>
      <c r="I139" s="16"/>
      <c r="J139" s="16"/>
      <c r="K139" s="16"/>
      <c r="L139" s="16"/>
    </row>
    <row r="140" spans="1:12" x14ac:dyDescent="0.2">
      <c r="A140" s="4"/>
      <c r="B140" s="89"/>
      <c r="C140" s="89"/>
      <c r="D140" s="4"/>
      <c r="E140" s="13"/>
      <c r="F140" s="14"/>
      <c r="G140" s="3"/>
      <c r="H140" s="15"/>
      <c r="I140" s="16"/>
      <c r="J140" s="16"/>
      <c r="K140" s="16"/>
      <c r="L140" s="16"/>
    </row>
    <row r="141" spans="1:12" x14ac:dyDescent="0.2">
      <c r="A141" s="4"/>
      <c r="B141" s="89"/>
      <c r="C141" s="89"/>
      <c r="D141" s="4"/>
      <c r="E141" s="13"/>
      <c r="F141" s="14"/>
      <c r="G141" s="3"/>
      <c r="H141" s="15"/>
      <c r="I141" s="16"/>
      <c r="J141" s="16"/>
      <c r="K141" s="16"/>
      <c r="L141" s="16"/>
    </row>
    <row r="142" spans="1:12" x14ac:dyDescent="0.2">
      <c r="A142" s="4"/>
      <c r="B142" s="89"/>
      <c r="C142" s="89"/>
      <c r="D142" s="4"/>
      <c r="E142" s="13"/>
      <c r="F142" s="14"/>
      <c r="G142" s="3"/>
      <c r="H142" s="15"/>
      <c r="I142" s="16"/>
      <c r="J142" s="16"/>
      <c r="K142" s="16"/>
      <c r="L142" s="16"/>
    </row>
    <row r="143" spans="1:12" x14ac:dyDescent="0.2">
      <c r="A143" s="4"/>
      <c r="B143" s="89"/>
      <c r="C143" s="89"/>
      <c r="D143" s="4"/>
      <c r="E143" s="13"/>
      <c r="F143" s="14"/>
      <c r="G143" s="3"/>
      <c r="H143" s="15"/>
      <c r="I143" s="16"/>
      <c r="J143" s="16"/>
      <c r="K143" s="16"/>
      <c r="L143" s="16"/>
    </row>
    <row r="144" spans="1:12" x14ac:dyDescent="0.2">
      <c r="A144" s="4"/>
      <c r="B144" s="89"/>
      <c r="C144" s="89"/>
      <c r="D144" s="4"/>
      <c r="E144" s="13"/>
      <c r="F144" s="14"/>
      <c r="G144" s="3"/>
      <c r="H144" s="15"/>
      <c r="I144" s="16"/>
      <c r="J144" s="16"/>
      <c r="K144" s="16"/>
      <c r="L144" s="16"/>
    </row>
    <row r="145" spans="1:12" x14ac:dyDescent="0.2">
      <c r="A145" s="4"/>
      <c r="B145" s="89"/>
      <c r="C145" s="89"/>
      <c r="D145" s="4"/>
      <c r="E145" s="13"/>
      <c r="F145" s="14"/>
      <c r="G145" s="3"/>
      <c r="H145" s="15"/>
      <c r="I145" s="16"/>
      <c r="J145" s="16"/>
      <c r="K145" s="16"/>
      <c r="L145" s="16"/>
    </row>
    <row r="146" spans="1:12" x14ac:dyDescent="0.2">
      <c r="A146" s="4"/>
      <c r="B146" s="4"/>
      <c r="C146" s="4"/>
      <c r="D146" s="4"/>
      <c r="E146" s="13"/>
      <c r="F146" s="14"/>
      <c r="G146" s="3"/>
      <c r="H146" s="15"/>
      <c r="I146" s="16"/>
      <c r="J146" s="16"/>
      <c r="K146" s="16"/>
      <c r="L146" s="16"/>
    </row>
    <row r="147" spans="1:12" x14ac:dyDescent="0.2">
      <c r="D147" s="4"/>
      <c r="E147" s="13"/>
    </row>
    <row r="148" spans="1:12" x14ac:dyDescent="0.2">
      <c r="D148" s="4"/>
      <c r="E148" s="13"/>
    </row>
    <row r="149" spans="1:12" x14ac:dyDescent="0.2">
      <c r="D149" s="4"/>
      <c r="E149" s="13"/>
    </row>
    <row r="150" spans="1:12" x14ac:dyDescent="0.2">
      <c r="D150" s="4"/>
      <c r="E150" s="13"/>
    </row>
    <row r="151" spans="1:12" x14ac:dyDescent="0.2">
      <c r="D151" s="4"/>
      <c r="E151" s="13"/>
    </row>
    <row r="152" spans="1:12" x14ac:dyDescent="0.2">
      <c r="D152" s="4"/>
      <c r="E152" s="13"/>
    </row>
    <row r="153" spans="1:12" x14ac:dyDescent="0.2">
      <c r="D153" s="4"/>
      <c r="E153" s="13"/>
    </row>
    <row r="154" spans="1:12" x14ac:dyDescent="0.2">
      <c r="D154" s="4"/>
      <c r="E154" s="13"/>
    </row>
    <row r="155" spans="1:12" x14ac:dyDescent="0.2">
      <c r="D155" s="4"/>
      <c r="E155" s="13"/>
    </row>
    <row r="156" spans="1:12" x14ac:dyDescent="0.2">
      <c r="D156" s="4"/>
      <c r="E156" s="13"/>
    </row>
    <row r="157" spans="1:12" x14ac:dyDescent="0.2">
      <c r="D157" s="4"/>
      <c r="E157" s="13"/>
    </row>
    <row r="158" spans="1:12" x14ac:dyDescent="0.2">
      <c r="D158" s="4"/>
      <c r="E158" s="13"/>
    </row>
    <row r="159" spans="1:12" x14ac:dyDescent="0.2">
      <c r="D159" s="4"/>
      <c r="E159" s="13"/>
    </row>
    <row r="160" spans="1:12" x14ac:dyDescent="0.2">
      <c r="D160" s="4"/>
      <c r="E160" s="13"/>
    </row>
    <row r="161" spans="4:5" x14ac:dyDescent="0.2">
      <c r="D161" s="4"/>
      <c r="E161" s="13"/>
    </row>
  </sheetData>
  <mergeCells count="137">
    <mergeCell ref="B54:C54"/>
    <mergeCell ref="B84:C84"/>
    <mergeCell ref="B26:C26"/>
    <mergeCell ref="B27:C27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62:C62"/>
    <mergeCell ref="D111:E111"/>
    <mergeCell ref="B77:C77"/>
    <mergeCell ref="B99:C99"/>
    <mergeCell ref="B100:C100"/>
    <mergeCell ref="B96:C96"/>
    <mergeCell ref="B97:C97"/>
    <mergeCell ref="B98:C98"/>
    <mergeCell ref="B101:C101"/>
    <mergeCell ref="B102:C102"/>
    <mergeCell ref="A117:B117"/>
    <mergeCell ref="B85:C85"/>
    <mergeCell ref="B86:C86"/>
    <mergeCell ref="B87:C87"/>
    <mergeCell ref="B88:C88"/>
    <mergeCell ref="B89:C89"/>
    <mergeCell ref="B90:C90"/>
    <mergeCell ref="B91:C91"/>
    <mergeCell ref="B93:C93"/>
    <mergeCell ref="B94:C94"/>
    <mergeCell ref="B95:C95"/>
    <mergeCell ref="B24:C24"/>
    <mergeCell ref="B25:C25"/>
    <mergeCell ref="B63:C63"/>
    <mergeCell ref="B28:C28"/>
    <mergeCell ref="B56:C56"/>
    <mergeCell ref="B57:C57"/>
    <mergeCell ref="B58:C58"/>
    <mergeCell ref="B65:C65"/>
    <mergeCell ref="B59:C59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3:C53"/>
    <mergeCell ref="B55:C55"/>
    <mergeCell ref="B41:C41"/>
    <mergeCell ref="B52:C52"/>
    <mergeCell ref="D123:E123"/>
    <mergeCell ref="B139:C139"/>
    <mergeCell ref="B132:C132"/>
    <mergeCell ref="B133:C133"/>
    <mergeCell ref="B134:C134"/>
    <mergeCell ref="B135:C135"/>
    <mergeCell ref="B130:C130"/>
    <mergeCell ref="B131:C131"/>
    <mergeCell ref="B137:C137"/>
    <mergeCell ref="B138:C138"/>
    <mergeCell ref="B123:C123"/>
    <mergeCell ref="B145:C145"/>
    <mergeCell ref="A1:B9"/>
    <mergeCell ref="A10:B10"/>
    <mergeCell ref="A11:M11"/>
    <mergeCell ref="B140:C140"/>
    <mergeCell ref="B141:C141"/>
    <mergeCell ref="B142:C142"/>
    <mergeCell ref="B143:C143"/>
    <mergeCell ref="B136:C136"/>
    <mergeCell ref="B125:C125"/>
    <mergeCell ref="B126:C126"/>
    <mergeCell ref="B127:C127"/>
    <mergeCell ref="B128:C128"/>
    <mergeCell ref="B129:C129"/>
    <mergeCell ref="B124:C124"/>
    <mergeCell ref="B103:C103"/>
    <mergeCell ref="A111:B111"/>
    <mergeCell ref="B83:C83"/>
    <mergeCell ref="B92:C92"/>
    <mergeCell ref="D105:E105"/>
    <mergeCell ref="A105:B105"/>
    <mergeCell ref="B110:C110"/>
    <mergeCell ref="B81:C81"/>
    <mergeCell ref="B144:C144"/>
    <mergeCell ref="B122:C122"/>
    <mergeCell ref="B60:C60"/>
    <mergeCell ref="B61:C61"/>
    <mergeCell ref="B64:C64"/>
    <mergeCell ref="C10:H10"/>
    <mergeCell ref="C5:H5"/>
    <mergeCell ref="C7:M7"/>
    <mergeCell ref="C8:M8"/>
    <mergeCell ref="I10:M10"/>
    <mergeCell ref="B14:C14"/>
    <mergeCell ref="B15:C15"/>
    <mergeCell ref="B16:C16"/>
    <mergeCell ref="B17:C17"/>
    <mergeCell ref="B18:C18"/>
    <mergeCell ref="B19:C19"/>
    <mergeCell ref="B20:C20"/>
    <mergeCell ref="B79:C79"/>
    <mergeCell ref="B80:C80"/>
    <mergeCell ref="B82:C82"/>
    <mergeCell ref="B23:C23"/>
    <mergeCell ref="C1:M1"/>
    <mergeCell ref="L2:M2"/>
    <mergeCell ref="C3:M3"/>
    <mergeCell ref="I4:M4"/>
    <mergeCell ref="C2:K2"/>
    <mergeCell ref="C4:H4"/>
    <mergeCell ref="I5:M5"/>
    <mergeCell ref="C6:M6"/>
    <mergeCell ref="G9:M9"/>
    <mergeCell ref="C9:F9"/>
    <mergeCell ref="B21:C21"/>
    <mergeCell ref="B22:C22"/>
    <mergeCell ref="A12:A13"/>
    <mergeCell ref="M12:M13"/>
    <mergeCell ref="B12:C13"/>
    <mergeCell ref="D12:D13"/>
    <mergeCell ref="E12:E13"/>
    <mergeCell ref="F12:G12"/>
    <mergeCell ref="H12:H13"/>
    <mergeCell ref="I12:J12"/>
    <mergeCell ref="K12:K13"/>
    <mergeCell ref="L12:L13"/>
  </mergeCells>
  <phoneticPr fontId="0" type="noConversion"/>
  <pageMargins left="0.75" right="0.25" top="0.75" bottom="0.25" header="0.3" footer="0.05"/>
  <pageSetup scale="80" orientation="portrait" horizontalDpi="4294967293" verticalDpi="4294967293" r:id="rId1"/>
  <headerFooter alignWithMargins="0"/>
  <ignoredErrors>
    <ignoredError sqref="H79 G64 G84 I84" 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Feuil2</vt:lpstr>
      <vt:lpstr>Feuil3</vt:lpstr>
      <vt:lpstr>Feuil1</vt:lpstr>
    </vt:vector>
  </TitlesOfParts>
  <Company>famille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guerard</dc:creator>
  <cp:lastModifiedBy>Rozelle,Paul</cp:lastModifiedBy>
  <cp:lastPrinted>2022-12-29T17:12:00Z</cp:lastPrinted>
  <dcterms:created xsi:type="dcterms:W3CDTF">2008-01-11T11:09:50Z</dcterms:created>
  <dcterms:modified xsi:type="dcterms:W3CDTF">2022-12-29T17:28:16Z</dcterms:modified>
</cp:coreProperties>
</file>